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7970" windowHeight="6180" activeTab="7"/>
  </bookViews>
  <sheets>
    <sheet name="октябрь" sheetId="1" r:id="rId1"/>
    <sheet name="ноябрь" sheetId="2" r:id="rId2"/>
    <sheet name="декабрь" sheetId="3" r:id="rId3"/>
    <sheet name="январь" sheetId="4" r:id="rId4"/>
    <sheet name="февраль" sheetId="5" r:id="rId5"/>
    <sheet name="май" sheetId="6" r:id="rId6"/>
    <sheet name="июнь" sheetId="7" r:id="rId7"/>
    <sheet name="Лист1" sheetId="8" r:id="rId8"/>
  </sheets>
  <calcPr calcId="144525"/>
</workbook>
</file>

<file path=xl/calcChain.xml><?xml version="1.0" encoding="utf-8"?>
<calcChain xmlns="http://schemas.openxmlformats.org/spreadsheetml/2006/main">
  <c r="G51" i="8" l="1"/>
  <c r="G50" i="8"/>
  <c r="G49" i="8"/>
  <c r="G48" i="8"/>
  <c r="G47" i="8"/>
  <c r="G46" i="8"/>
  <c r="G45" i="8"/>
  <c r="G44" i="8"/>
  <c r="G43" i="8"/>
  <c r="F42" i="8"/>
  <c r="G42" i="8" s="1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42" i="7"/>
  <c r="F43" i="7"/>
  <c r="G43" i="7" s="1"/>
  <c r="G25" i="7"/>
  <c r="G22" i="7"/>
  <c r="G23" i="7"/>
  <c r="G24" i="7"/>
  <c r="G21" i="7"/>
  <c r="G40" i="7"/>
  <c r="G35" i="7"/>
  <c r="G39" i="7"/>
  <c r="G34" i="7"/>
  <c r="G36" i="7"/>
  <c r="G37" i="7"/>
  <c r="G38" i="7"/>
  <c r="G41" i="7"/>
  <c r="G33" i="7"/>
  <c r="G32" i="7"/>
  <c r="G31" i="7"/>
  <c r="G30" i="7"/>
  <c r="G29" i="7"/>
  <c r="G28" i="7"/>
  <c r="G27" i="7"/>
  <c r="G26" i="7"/>
  <c r="G20" i="7"/>
  <c r="G19" i="7"/>
  <c r="G52" i="7"/>
  <c r="G51" i="7"/>
  <c r="G50" i="7"/>
  <c r="G49" i="7"/>
  <c r="G48" i="7"/>
  <c r="G47" i="7"/>
  <c r="G46" i="7"/>
  <c r="G45" i="7"/>
  <c r="G44" i="7"/>
  <c r="F72" i="6"/>
  <c r="G72" i="6"/>
  <c r="F71" i="6"/>
  <c r="G71" i="6" s="1"/>
  <c r="F70" i="6"/>
  <c r="G70" i="6"/>
  <c r="F69" i="6"/>
  <c r="G69" i="6" s="1"/>
  <c r="F68" i="6"/>
  <c r="G68" i="6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 s="1"/>
  <c r="F59" i="6"/>
  <c r="G59" i="6"/>
  <c r="F58" i="6"/>
  <c r="G58" i="6" s="1"/>
  <c r="F57" i="6"/>
  <c r="G57" i="6"/>
  <c r="F56" i="6"/>
  <c r="G56" i="6" s="1"/>
  <c r="F55" i="6"/>
  <c r="G55" i="6"/>
  <c r="F54" i="6"/>
  <c r="G54" i="6" s="1"/>
  <c r="F53" i="6"/>
  <c r="G53" i="6"/>
  <c r="F52" i="6"/>
  <c r="G52" i="6" s="1"/>
  <c r="F72" i="5"/>
  <c r="G72" i="5"/>
  <c r="F71" i="5"/>
  <c r="G71" i="5" s="1"/>
  <c r="F70" i="5"/>
  <c r="G70" i="5" s="1"/>
  <c r="F69" i="5"/>
  <c r="F68" i="5"/>
  <c r="G68" i="5" s="1"/>
  <c r="F67" i="5"/>
  <c r="F66" i="5"/>
  <c r="G66" i="5" s="1"/>
  <c r="F65" i="5"/>
  <c r="G65" i="5" s="1"/>
  <c r="F64" i="5"/>
  <c r="G64" i="5" s="1"/>
  <c r="F63" i="5"/>
  <c r="G63" i="5" s="1"/>
  <c r="F62" i="5"/>
  <c r="G62" i="5" s="1"/>
  <c r="F61" i="5"/>
  <c r="G61" i="5" s="1"/>
  <c r="F59" i="5"/>
  <c r="G59" i="5" s="1"/>
  <c r="F60" i="5"/>
  <c r="G60" i="5"/>
  <c r="F58" i="5"/>
  <c r="G58" i="5" s="1"/>
  <c r="F57" i="5"/>
  <c r="G57" i="5" s="1"/>
  <c r="F56" i="5"/>
  <c r="G56" i="5" s="1"/>
  <c r="F55" i="5"/>
  <c r="G55" i="5" s="1"/>
  <c r="F54" i="5"/>
  <c r="G54" i="5" s="1"/>
  <c r="F53" i="5"/>
  <c r="F52" i="5"/>
  <c r="G52" i="5" s="1"/>
  <c r="G69" i="5"/>
  <c r="G67" i="5"/>
  <c r="G53" i="5"/>
  <c r="F72" i="4"/>
  <c r="G72" i="4" s="1"/>
  <c r="F71" i="4"/>
  <c r="G71" i="4"/>
  <c r="F70" i="4"/>
  <c r="G70" i="4" s="1"/>
  <c r="F69" i="4"/>
  <c r="G69" i="4"/>
  <c r="F68" i="4"/>
  <c r="G68" i="4" s="1"/>
  <c r="F67" i="4"/>
  <c r="G67" i="4"/>
  <c r="F66" i="4"/>
  <c r="G66" i="4" s="1"/>
  <c r="F65" i="4"/>
  <c r="G65" i="4"/>
  <c r="F64" i="4"/>
  <c r="G64" i="4" s="1"/>
  <c r="F63" i="4"/>
  <c r="G63" i="4"/>
  <c r="F62" i="4"/>
  <c r="G62" i="4" s="1"/>
  <c r="F61" i="4"/>
  <c r="G61" i="4"/>
  <c r="F60" i="4"/>
  <c r="G60" i="4" s="1"/>
  <c r="F59" i="4"/>
  <c r="G59" i="4"/>
  <c r="F58" i="4"/>
  <c r="G58" i="4" s="1"/>
  <c r="F57" i="4"/>
  <c r="G57" i="4"/>
  <c r="F56" i="4"/>
  <c r="G56" i="4" s="1"/>
  <c r="F55" i="4"/>
  <c r="G55" i="4"/>
  <c r="F54" i="4"/>
  <c r="G54" i="4" s="1"/>
  <c r="F53" i="4"/>
  <c r="G53" i="4"/>
  <c r="F52" i="4"/>
  <c r="G52" i="4" s="1"/>
  <c r="F72" i="3"/>
  <c r="G72" i="3"/>
  <c r="F71" i="3"/>
  <c r="G71" i="3" s="1"/>
  <c r="F70" i="3"/>
  <c r="G70" i="3"/>
  <c r="F69" i="3"/>
  <c r="G69" i="3" s="1"/>
  <c r="F68" i="3"/>
  <c r="G68" i="3"/>
  <c r="F67" i="3"/>
  <c r="G67" i="3" s="1"/>
  <c r="F66" i="3"/>
  <c r="G66" i="3"/>
  <c r="F65" i="3"/>
  <c r="G65" i="3" s="1"/>
  <c r="F64" i="3"/>
  <c r="G64" i="3"/>
  <c r="F63" i="3"/>
  <c r="G63" i="3" s="1"/>
  <c r="F62" i="3"/>
  <c r="G62" i="3"/>
  <c r="F61" i="3"/>
  <c r="G61" i="3" s="1"/>
  <c r="F60" i="3"/>
  <c r="G60" i="3"/>
  <c r="F59" i="3"/>
  <c r="G59" i="3" s="1"/>
  <c r="F58" i="3"/>
  <c r="G58" i="3"/>
  <c r="F57" i="3"/>
  <c r="G57" i="3" s="1"/>
  <c r="F56" i="3"/>
  <c r="G56" i="3"/>
  <c r="F55" i="3"/>
  <c r="G55" i="3" s="1"/>
  <c r="F54" i="3"/>
  <c r="G54" i="3"/>
  <c r="F53" i="3"/>
  <c r="G53" i="3" s="1"/>
  <c r="F52" i="3"/>
  <c r="G52" i="3"/>
</calcChain>
</file>

<file path=xl/sharedStrings.xml><?xml version="1.0" encoding="utf-8"?>
<sst xmlns="http://schemas.openxmlformats.org/spreadsheetml/2006/main" count="1297" uniqueCount="91">
  <si>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</si>
  <si>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</si>
  <si>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</si>
  <si>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</si>
  <si>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</si>
  <si>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</si>
  <si>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</si>
  <si>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</si>
  <si>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</si>
  <si>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</si>
  <si>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</si>
  <si>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</si>
  <si>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</si>
  <si>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</si>
  <si>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</si>
  <si>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С101-130600</t>
  </si>
  <si>
    <t>Портландцемент ЦЕМ I 42,5 Н (500 Д0) в таре по 1000кг</t>
  </si>
  <si>
    <t>т</t>
  </si>
  <si>
    <t>Портландцемент ЦЕМ I 42,5 Н (500 Д0) в таре по 25кг</t>
  </si>
  <si>
    <t>Портландцемент ЦЕМ I 42,5 Н (500 Д0) в таре по 50кг</t>
  </si>
  <si>
    <t>Портландцемент ЦЕМ I 42,5 Н (500 Д0) в таре по 40кг</t>
  </si>
  <si>
    <t>С101-130501</t>
  </si>
  <si>
    <t>С101-130901</t>
  </si>
  <si>
    <t>Портландцемент со шлаком ЦЕМ II/A-Ш 32,5 Н (400 Д20) россыпью</t>
  </si>
  <si>
    <t>С101-130900</t>
  </si>
  <si>
    <t>С101-130905</t>
  </si>
  <si>
    <t>Композиционный портландцемент со шлаком и известняком ЦЕМ II/А-К(Ш-И) 32,5Н россыпью</t>
  </si>
  <si>
    <t>С101-131003</t>
  </si>
  <si>
    <t>Портландцемент песчанистый ПЦП 500 россыпью</t>
  </si>
  <si>
    <t>С101-131005</t>
  </si>
  <si>
    <t>Портландцемент с известняком ЦЕМ II/А-И 42,5Н россыпью</t>
  </si>
  <si>
    <t>С101-131004</t>
  </si>
  <si>
    <t>Портландцемент со шлаком ЦЕМ II/A-Ш 42,5 Н (500 Д20) в таре по 1000кг</t>
  </si>
  <si>
    <t>Портландцемент со шлаком ЦЕМ II/A-Ш 42,5 Н (500 Д20) в таре по 25кг</t>
  </si>
  <si>
    <t>Портландцемент со шлаком ЦЕМ II/A-Ш 42,5 Н (500 Д20) в таре по 50кг</t>
  </si>
  <si>
    <t>Портландцемент со шлаком ЦЕМ II/A-Ш 42,5 Н (500 Д20) россыпью</t>
  </si>
  <si>
    <t>Портландцемент со шлаком ЦЕМ II/A-Ш 42,5 Н (500 Д20) в таре по 40кг</t>
  </si>
  <si>
    <t>С101-130902</t>
  </si>
  <si>
    <t>Портландцемент со шлаком ЦЕМ II/В-Ш 32,5 Н (Шлакопортландцемент 400) россыпью</t>
  </si>
  <si>
    <t>С101-132400</t>
  </si>
  <si>
    <t>Портландцемент марки 500 на основе клинкера нормированного состава ПЦ 500-Д0-Н росспью</t>
  </si>
  <si>
    <t>С101-131002</t>
  </si>
  <si>
    <t>Портландцемент с минеральной добавкой из молотого гранитного отсева ПЦГ 500 россыпью</t>
  </si>
  <si>
    <t>Портландцемент ЦЕМ I 42,5 Н (500 Д0) россыпью</t>
  </si>
  <si>
    <t>С101-130701</t>
  </si>
  <si>
    <t>Портландцемент ЦЕМ I 52.5 Н (550 Д0) россыпью</t>
  </si>
  <si>
    <t>С101-130903</t>
  </si>
  <si>
    <t>Портландцемент с минеральной добавкой из молотого гранитного отсева ПЦГ 400 россыпью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</si>
  <si>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</si>
  <si>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</si>
  <si>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</si>
  <si>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</si>
  <si>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</si>
  <si>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</si>
  <si>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</si>
  <si>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</si>
  <si>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</si>
  <si>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</si>
  <si>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</si>
  <si>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</si>
  <si>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С101-5701</t>
  </si>
  <si>
    <t>Листы а/цементные RAL 3005 (красные) 8-ми волновые 5,4 мм</t>
  </si>
  <si>
    <t>Листы а/цементные RAL 3005 (красные) 8-ми волновые 5,4 мм на под в полиэт пленке (самовывоз)</t>
  </si>
  <si>
    <t>Листы а/цементные RAL 3005 (красные) 8-ми волновые 5,4 мм на под в полиэт пленке (вагонами)</t>
  </si>
  <si>
    <t>С101-5706</t>
  </si>
  <si>
    <t>Листы а/цементные RAL 6016 (зеленые) 8-ми волновые 5,4 мм</t>
  </si>
  <si>
    <t>Листы а/цементные RAL 6016 (зеленые) 8-ми волновые 5,4 мм на под в полиэт пленке (самовывоз)</t>
  </si>
  <si>
    <t>Листы а/цементные RAL 6016 (зеленые) 8-ми волновые 5,4 мм на под в полиэт пленке (вагонами)</t>
  </si>
  <si>
    <t>С101-5705</t>
  </si>
  <si>
    <t>Листы а/цементные RAL 5002 (синие) 8-ми волновые 5,4 мм</t>
  </si>
  <si>
    <t>Листы а/цементные RAL 5002 (синие) 8-ми волновые 5,4 мм на под в полиэт пленке (самовывоз)</t>
  </si>
  <si>
    <t>Листы а/цементные RAL 5002 (синие) 8-ми волновые 5,4 мм на под в полиэт пленке (вагонами)</t>
  </si>
  <si>
    <t>С101-5703</t>
  </si>
  <si>
    <t>Листы а/цементные RAL 8012 (коричневые) 8-ми волновые 5,4 мм</t>
  </si>
  <si>
    <t>Листы а/цементные RAL 8012 (коричневые) 8-ми волновые 5,4 мм на под в полиэт пленке (самовывоз)</t>
  </si>
  <si>
    <t>Листы а/цементные RAL 8012 (коричневые) 8-ми волновые 5,4 мм на под в полиэт пленке (вагонами)</t>
  </si>
  <si>
    <t>с 11.09.2015 по 10.10.2015</t>
  </si>
  <si>
    <t>С101-130600-1</t>
  </si>
  <si>
    <t>кг</t>
  </si>
  <si>
    <t>с 11.10.2015 по 10.11.2015</t>
  </si>
  <si>
    <t>С101-131600</t>
  </si>
  <si>
    <t>С101-132400-1</t>
  </si>
  <si>
    <t>с 11.12.2015 по 10.01.2016</t>
  </si>
  <si>
    <t>с 11.01.2016 по 10.02.2016</t>
  </si>
  <si>
    <t>с 11.02.2016 по 10.03.2016</t>
  </si>
  <si>
    <t>с 11.05.2016 по 10.06.2016</t>
  </si>
  <si>
    <t>Портландцемент песчанистый ПЦП 500 россыпью а таре по 50кг</t>
  </si>
  <si>
    <t>Портландцемент со шлаком ЦЕМ II/В-Ш 32,5 Н (Шлакопортландцемент 400) россыпью в таре по 50кг</t>
  </si>
  <si>
    <t>с 11.08.2016 по 10.09.2016</t>
  </si>
  <si>
    <t>в сентябре, в октябре, в ноябре была пропущена позиция-код, выделено желтым. Добавить!</t>
  </si>
  <si>
    <t>с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</si>
</sst>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1" fontId="0" fillId="0" borderId="0" xfId="0" applyNumberFormat="1"/>
    <xf numFmtId="0" fontId="0" fillId="0" borderId="1" xfId="0" applyFill="1" applyBorder="1"/>
    <xf numFmtId="1" fontId="0" fillId="0" borderId="1" xfId="0" applyNumberFormat="1" applyFill="1" applyBorder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wrapText="1"/>
    </xf>
    <xf numFmtId="1" fontId="0" fillId="0" borderId="0" xfId="0" applyNumberFormat="1" applyFill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/>
    <xf numFmtId="1" fontId="0" fillId="2" borderId="0" xfId="0" applyNumberFormat="1" applyFill="1"/>
    <xf numFmtId="0" fontId="0" fillId="2" borderId="0" xfId="0" applyFill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1" fontId="0" fillId="0" borderId="0" xfId="0" applyNumberFormat="1" applyAlignment="1">
      <alignment vertical="top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 vertical="top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2" fontId="0" fillId="0" borderId="0" xfId="0" applyNumberFormat="1"/>
    <xf numFmtId="4" fontId="0" fillId="0" borderId="1" xfId="0" applyNumberFormat="1" applyFill="1" applyBorder="1"/>
    <xf numFmtId="4" fontId="0" fillId="0" borderId="1" xfId="0" applyNumberFormat="1" applyFill="1" applyBorder="1" applyAlignment="1">
      <alignment vertical="top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2" fontId="0" fillId="2" borderId="0" xfId="0" applyNumberFormat="1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6"/>
  <sheetViews>
    <sheetView workbookViewId="0">
      <selection activeCell="I52" sqref="I52"/>
    </sheetView>
  </sheetViews>
  <sheetFormatPr defaultRowHeight="15" x14ac:dyDescent="0.25"/>
  <cols>
    <col min="1" max="1" width="12.14062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10" max="10" width="10.140625" bestFit="1" customWidth="1"/>
    <col min="11" max="12" width="9.28515625" bestFit="1" customWidth="1"/>
  </cols>
  <sheetData>
    <row r="2" spans="1:7" x14ac:dyDescent="0.25">
      <c r="A2" s="58" t="s">
        <v>0</v>
      </c>
      <c r="B2" s="58"/>
      <c r="C2" s="58"/>
      <c r="D2" s="58"/>
      <c r="E2" s="58"/>
      <c r="F2" s="58"/>
      <c r="G2" s="58"/>
    </row>
    <row r="3" spans="1:7" x14ac:dyDescent="0.25">
      <c r="A3" s="58" t="s">
        <v>1</v>
      </c>
      <c r="B3" s="58"/>
      <c r="C3" s="58"/>
      <c r="D3" s="58"/>
      <c r="E3" s="58"/>
      <c r="F3" s="58"/>
      <c r="G3" s="58"/>
    </row>
    <row r="4" spans="1:7" x14ac:dyDescent="0.25">
      <c r="A4" s="58" t="s">
        <v>2</v>
      </c>
      <c r="B4" s="58"/>
      <c r="C4" s="58"/>
      <c r="D4" s="58"/>
      <c r="E4" s="58"/>
      <c r="F4" s="58"/>
      <c r="G4" s="58"/>
    </row>
    <row r="5" spans="1:7" x14ac:dyDescent="0.25">
      <c r="A5" s="59" t="s">
        <v>76</v>
      </c>
      <c r="B5" s="59"/>
      <c r="C5" s="59"/>
      <c r="D5" s="59"/>
      <c r="E5" s="59"/>
      <c r="F5" s="59"/>
      <c r="G5" s="59"/>
    </row>
    <row r="6" spans="1:7" x14ac:dyDescent="0.25">
      <c r="A6" s="23"/>
      <c r="B6" s="3"/>
      <c r="C6" s="23"/>
      <c r="D6" s="23"/>
      <c r="E6" s="23"/>
      <c r="F6" s="23"/>
      <c r="G6" s="23"/>
    </row>
    <row r="7" spans="1:7" x14ac:dyDescent="0.25">
      <c r="A7" s="57" t="s">
        <v>3</v>
      </c>
      <c r="B7" s="57"/>
      <c r="C7" s="57"/>
      <c r="D7" s="57"/>
      <c r="E7" s="57"/>
      <c r="F7" s="57"/>
      <c r="G7" s="57"/>
    </row>
    <row r="8" spans="1:7" x14ac:dyDescent="0.25">
      <c r="A8" s="21"/>
      <c r="B8" s="4"/>
      <c r="C8" s="21"/>
      <c r="D8" s="22"/>
      <c r="E8" s="21"/>
      <c r="F8" s="21"/>
      <c r="G8" s="21"/>
    </row>
    <row r="9" spans="1:7" x14ac:dyDescent="0.25">
      <c r="A9" s="21" t="s">
        <v>4</v>
      </c>
      <c r="B9" s="5">
        <v>700179598</v>
      </c>
      <c r="C9" s="6"/>
      <c r="D9" s="7"/>
      <c r="E9" s="6"/>
      <c r="F9" s="6"/>
      <c r="G9" s="6"/>
    </row>
    <row r="10" spans="1:7" x14ac:dyDescent="0.25">
      <c r="A10" s="21"/>
      <c r="B10" s="8"/>
      <c r="C10" s="6"/>
      <c r="D10" s="7"/>
      <c r="E10" s="6"/>
      <c r="F10" s="6"/>
      <c r="G10" s="6"/>
    </row>
    <row r="11" spans="1:7" x14ac:dyDescent="0.25">
      <c r="A11" s="21" t="s">
        <v>5</v>
      </c>
      <c r="B11" s="8"/>
      <c r="C11" s="6"/>
      <c r="D11" s="7"/>
      <c r="E11" s="6"/>
      <c r="F11" s="6"/>
      <c r="G11" s="6"/>
    </row>
    <row r="12" spans="1:7" x14ac:dyDescent="0.25">
      <c r="A12" s="21"/>
      <c r="B12" s="8"/>
      <c r="C12" s="6"/>
      <c r="D12" s="7"/>
      <c r="E12" s="6"/>
      <c r="F12" s="6"/>
      <c r="G12" s="6"/>
    </row>
    <row r="13" spans="1:7" x14ac:dyDescent="0.25">
      <c r="A13" s="21" t="s">
        <v>6</v>
      </c>
      <c r="B13" s="8"/>
      <c r="C13" s="6"/>
      <c r="D13" s="7"/>
      <c r="E13" s="6"/>
      <c r="F13" s="6"/>
      <c r="G13" s="6"/>
    </row>
    <row r="14" spans="1:7" x14ac:dyDescent="0.25">
      <c r="A14" s="21" t="s">
        <v>7</v>
      </c>
      <c r="B14" s="8"/>
      <c r="C14" s="6"/>
      <c r="D14" s="7"/>
      <c r="E14" s="6"/>
      <c r="F14" s="6"/>
      <c r="G14" s="6"/>
    </row>
    <row r="15" spans="1:7" ht="10.5" customHeight="1" x14ac:dyDescent="0.25">
      <c r="A15" s="6"/>
      <c r="B15" s="8"/>
      <c r="C15" s="6"/>
      <c r="D15" s="7"/>
      <c r="E15" s="6"/>
      <c r="F15" s="6"/>
      <c r="G15" s="6"/>
    </row>
    <row r="16" spans="1:7" x14ac:dyDescent="0.25">
      <c r="A16" s="9"/>
      <c r="B16" s="8"/>
      <c r="C16" s="6"/>
      <c r="D16" s="7"/>
      <c r="E16" s="6"/>
      <c r="F16" s="6"/>
      <c r="G16" s="6"/>
    </row>
    <row r="17" spans="1:10" ht="61.5" customHeight="1" x14ac:dyDescent="0.25">
      <c r="A17" s="10" t="s">
        <v>8</v>
      </c>
      <c r="B17" s="10" t="s">
        <v>9</v>
      </c>
      <c r="C17" s="10" t="s">
        <v>10</v>
      </c>
      <c r="D17" s="10" t="s">
        <v>11</v>
      </c>
      <c r="E17" s="10" t="s">
        <v>12</v>
      </c>
      <c r="F17" s="10" t="s">
        <v>13</v>
      </c>
      <c r="G17" s="10" t="s">
        <v>14</v>
      </c>
    </row>
    <row r="18" spans="1:10" x14ac:dyDescent="0.25">
      <c r="A18" s="11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</row>
    <row r="19" spans="1:10" x14ac:dyDescent="0.25">
      <c r="A19" s="13" t="s">
        <v>15</v>
      </c>
      <c r="B19" s="14" t="s">
        <v>16</v>
      </c>
      <c r="C19" s="15">
        <v>42133</v>
      </c>
      <c r="D19" s="16" t="s">
        <v>17</v>
      </c>
      <c r="E19" s="13"/>
      <c r="F19" s="19">
        <v>1010760</v>
      </c>
      <c r="G19" s="20">
        <v>202152</v>
      </c>
      <c r="H19" s="18"/>
      <c r="J19" s="18"/>
    </row>
    <row r="20" spans="1:10" x14ac:dyDescent="0.25">
      <c r="A20" s="13" t="s">
        <v>15</v>
      </c>
      <c r="B20" s="14" t="s">
        <v>18</v>
      </c>
      <c r="C20" s="15">
        <v>42133</v>
      </c>
      <c r="D20" s="16" t="s">
        <v>17</v>
      </c>
      <c r="E20" s="13"/>
      <c r="F20" s="19">
        <v>1019000</v>
      </c>
      <c r="G20" s="20">
        <v>203800</v>
      </c>
      <c r="H20" s="18"/>
      <c r="J20" s="18"/>
    </row>
    <row r="21" spans="1:10" x14ac:dyDescent="0.25">
      <c r="A21" s="13" t="s">
        <v>15</v>
      </c>
      <c r="B21" s="14" t="s">
        <v>19</v>
      </c>
      <c r="C21" s="15">
        <v>42133</v>
      </c>
      <c r="D21" s="16" t="s">
        <v>17</v>
      </c>
      <c r="E21" s="13"/>
      <c r="F21" s="19">
        <v>1027300</v>
      </c>
      <c r="G21" s="20">
        <v>205460</v>
      </c>
      <c r="H21" s="18"/>
      <c r="J21" s="18"/>
    </row>
    <row r="22" spans="1:10" x14ac:dyDescent="0.25">
      <c r="A22" s="13" t="s">
        <v>15</v>
      </c>
      <c r="B22" s="14" t="s">
        <v>20</v>
      </c>
      <c r="C22" s="15">
        <v>42133</v>
      </c>
      <c r="D22" s="16" t="s">
        <v>17</v>
      </c>
      <c r="E22" s="13"/>
      <c r="F22" s="19">
        <v>1027300</v>
      </c>
      <c r="G22" s="20">
        <v>205460</v>
      </c>
      <c r="H22" s="18"/>
      <c r="J22" s="18"/>
    </row>
    <row r="23" spans="1:10" s="26" customFormat="1" x14ac:dyDescent="0.25">
      <c r="A23" s="19" t="s">
        <v>77</v>
      </c>
      <c r="B23" s="19" t="s">
        <v>16</v>
      </c>
      <c r="C23" s="24">
        <v>42133</v>
      </c>
      <c r="D23" s="25" t="s">
        <v>78</v>
      </c>
      <c r="E23" s="19"/>
      <c r="F23" s="19">
        <v>1011</v>
      </c>
      <c r="G23" s="19">
        <v>202</v>
      </c>
    </row>
    <row r="24" spans="1:10" s="26" customFormat="1" x14ac:dyDescent="0.25">
      <c r="A24" s="19" t="s">
        <v>77</v>
      </c>
      <c r="B24" s="19" t="s">
        <v>18</v>
      </c>
      <c r="C24" s="24">
        <v>42133</v>
      </c>
      <c r="D24" s="25" t="s">
        <v>78</v>
      </c>
      <c r="E24" s="19"/>
      <c r="F24" s="19">
        <v>1019</v>
      </c>
      <c r="G24" s="19">
        <v>203</v>
      </c>
    </row>
    <row r="25" spans="1:10" s="26" customFormat="1" x14ac:dyDescent="0.25">
      <c r="A25" s="19" t="s">
        <v>77</v>
      </c>
      <c r="B25" s="19" t="s">
        <v>19</v>
      </c>
      <c r="C25" s="24">
        <v>42133</v>
      </c>
      <c r="D25" s="25" t="s">
        <v>78</v>
      </c>
      <c r="E25" s="19"/>
      <c r="F25" s="19">
        <v>1027</v>
      </c>
      <c r="G25" s="19">
        <v>205</v>
      </c>
    </row>
    <row r="26" spans="1:10" s="26" customFormat="1" x14ac:dyDescent="0.25">
      <c r="A26" s="19" t="s">
        <v>77</v>
      </c>
      <c r="B26" s="19" t="s">
        <v>20</v>
      </c>
      <c r="C26" s="24">
        <v>42133</v>
      </c>
      <c r="D26" s="25" t="s">
        <v>78</v>
      </c>
      <c r="E26" s="19"/>
      <c r="F26" s="19">
        <v>1027</v>
      </c>
      <c r="G26" s="19">
        <v>205</v>
      </c>
    </row>
    <row r="27" spans="1:10" x14ac:dyDescent="0.25">
      <c r="A27" s="13" t="s">
        <v>21</v>
      </c>
      <c r="B27" s="14" t="s">
        <v>16</v>
      </c>
      <c r="C27" s="15">
        <v>42133</v>
      </c>
      <c r="D27" s="16" t="s">
        <v>17</v>
      </c>
      <c r="E27" s="13"/>
      <c r="F27" s="19">
        <v>1010760</v>
      </c>
      <c r="G27" s="20">
        <v>202152</v>
      </c>
      <c r="H27" s="18"/>
      <c r="J27" s="18"/>
    </row>
    <row r="28" spans="1:10" x14ac:dyDescent="0.25">
      <c r="A28" s="13" t="s">
        <v>21</v>
      </c>
      <c r="B28" s="14" t="s">
        <v>18</v>
      </c>
      <c r="C28" s="15">
        <v>42133</v>
      </c>
      <c r="D28" s="16" t="s">
        <v>17</v>
      </c>
      <c r="E28" s="13"/>
      <c r="F28" s="19">
        <v>1019000</v>
      </c>
      <c r="G28" s="20">
        <v>203800</v>
      </c>
      <c r="H28" s="18"/>
      <c r="J28" s="18"/>
    </row>
    <row r="29" spans="1:10" x14ac:dyDescent="0.25">
      <c r="A29" s="13" t="s">
        <v>21</v>
      </c>
      <c r="B29" s="14" t="s">
        <v>19</v>
      </c>
      <c r="C29" s="15">
        <v>42133</v>
      </c>
      <c r="D29" s="16" t="s">
        <v>17</v>
      </c>
      <c r="E29" s="13"/>
      <c r="F29" s="19">
        <v>1027300</v>
      </c>
      <c r="G29" s="20">
        <v>205460</v>
      </c>
      <c r="H29" s="18"/>
      <c r="J29" s="18"/>
    </row>
    <row r="30" spans="1:10" x14ac:dyDescent="0.25">
      <c r="A30" s="13" t="s">
        <v>21</v>
      </c>
      <c r="B30" s="14" t="s">
        <v>20</v>
      </c>
      <c r="C30" s="15">
        <v>42133</v>
      </c>
      <c r="D30" s="16" t="s">
        <v>17</v>
      </c>
      <c r="E30" s="13"/>
      <c r="F30" s="19">
        <v>1027300</v>
      </c>
      <c r="G30" s="20">
        <v>205460</v>
      </c>
      <c r="H30" s="18"/>
      <c r="J30" s="18"/>
    </row>
    <row r="31" spans="1:10" ht="30" x14ac:dyDescent="0.25">
      <c r="A31" s="13" t="s">
        <v>22</v>
      </c>
      <c r="B31" s="14" t="s">
        <v>23</v>
      </c>
      <c r="C31" s="15">
        <v>42133</v>
      </c>
      <c r="D31" s="16" t="s">
        <v>17</v>
      </c>
      <c r="E31" s="13"/>
      <c r="F31" s="19">
        <v>768200</v>
      </c>
      <c r="G31" s="20">
        <v>153640</v>
      </c>
      <c r="H31" s="18"/>
      <c r="J31" s="18"/>
    </row>
    <row r="32" spans="1:10" ht="30" x14ac:dyDescent="0.25">
      <c r="A32" s="13" t="s">
        <v>24</v>
      </c>
      <c r="B32" s="14" t="s">
        <v>23</v>
      </c>
      <c r="C32" s="15">
        <v>42133</v>
      </c>
      <c r="D32" s="16" t="s">
        <v>17</v>
      </c>
      <c r="E32" s="13"/>
      <c r="F32" s="19">
        <v>768200</v>
      </c>
      <c r="G32" s="20">
        <v>153640</v>
      </c>
      <c r="H32" s="18"/>
      <c r="J32" s="18"/>
    </row>
    <row r="33" spans="1:10" ht="30" x14ac:dyDescent="0.25">
      <c r="A33" s="13" t="s">
        <v>25</v>
      </c>
      <c r="B33" s="14" t="s">
        <v>26</v>
      </c>
      <c r="C33" s="15">
        <v>42133</v>
      </c>
      <c r="D33" s="16" t="s">
        <v>17</v>
      </c>
      <c r="E33" s="13"/>
      <c r="F33" s="19">
        <v>771900</v>
      </c>
      <c r="G33" s="20">
        <v>154380</v>
      </c>
      <c r="H33" s="18"/>
      <c r="J33" s="18"/>
    </row>
    <row r="34" spans="1:10" x14ac:dyDescent="0.25">
      <c r="A34" s="13" t="s">
        <v>27</v>
      </c>
      <c r="B34" s="14" t="s">
        <v>28</v>
      </c>
      <c r="C34" s="15">
        <v>42133</v>
      </c>
      <c r="D34" s="16" t="s">
        <v>17</v>
      </c>
      <c r="E34" s="13"/>
      <c r="F34" s="19">
        <v>795300</v>
      </c>
      <c r="G34" s="20">
        <v>159060</v>
      </c>
      <c r="H34" s="18"/>
      <c r="J34" s="18"/>
    </row>
    <row r="35" spans="1:10" ht="30" x14ac:dyDescent="0.25">
      <c r="A35" s="13" t="s">
        <v>29</v>
      </c>
      <c r="B35" s="14" t="s">
        <v>30</v>
      </c>
      <c r="C35" s="15">
        <v>42133</v>
      </c>
      <c r="D35" s="16" t="s">
        <v>17</v>
      </c>
      <c r="E35" s="13"/>
      <c r="F35" s="19">
        <v>811200</v>
      </c>
      <c r="G35" s="20">
        <v>162240</v>
      </c>
      <c r="H35" s="18"/>
      <c r="J35" s="18"/>
    </row>
    <row r="36" spans="1:10" ht="30" x14ac:dyDescent="0.25">
      <c r="A36" s="13" t="s">
        <v>31</v>
      </c>
      <c r="B36" s="14" t="s">
        <v>32</v>
      </c>
      <c r="C36" s="15">
        <v>42133</v>
      </c>
      <c r="D36" s="16" t="s">
        <v>17</v>
      </c>
      <c r="E36" s="13"/>
      <c r="F36" s="19">
        <v>892700</v>
      </c>
      <c r="G36" s="20">
        <v>178540</v>
      </c>
      <c r="H36" s="18"/>
      <c r="J36" s="18"/>
    </row>
    <row r="37" spans="1:10" ht="30" x14ac:dyDescent="0.25">
      <c r="A37" s="13" t="s">
        <v>31</v>
      </c>
      <c r="B37" s="14" t="s">
        <v>33</v>
      </c>
      <c r="C37" s="15">
        <v>42133</v>
      </c>
      <c r="D37" s="16" t="s">
        <v>17</v>
      </c>
      <c r="E37" s="13"/>
      <c r="F37" s="19">
        <v>903900</v>
      </c>
      <c r="G37" s="20">
        <v>180780</v>
      </c>
      <c r="H37" s="18"/>
      <c r="J37" s="18"/>
    </row>
    <row r="38" spans="1:10" ht="30" x14ac:dyDescent="0.25">
      <c r="A38" s="13" t="s">
        <v>31</v>
      </c>
      <c r="B38" s="14" t="s">
        <v>34</v>
      </c>
      <c r="C38" s="15">
        <v>42133</v>
      </c>
      <c r="D38" s="16" t="s">
        <v>17</v>
      </c>
      <c r="E38" s="13"/>
      <c r="F38" s="19">
        <v>912200</v>
      </c>
      <c r="G38" s="20">
        <v>182440</v>
      </c>
      <c r="H38" s="18"/>
      <c r="J38" s="18"/>
    </row>
    <row r="39" spans="1:10" ht="30" x14ac:dyDescent="0.25">
      <c r="A39" s="13" t="s">
        <v>31</v>
      </c>
      <c r="B39" s="14" t="s">
        <v>35</v>
      </c>
      <c r="C39" s="15">
        <v>42133</v>
      </c>
      <c r="D39" s="16" t="s">
        <v>17</v>
      </c>
      <c r="E39" s="13"/>
      <c r="F39" s="19">
        <v>796800</v>
      </c>
      <c r="G39" s="20">
        <v>159360</v>
      </c>
      <c r="H39" s="18"/>
      <c r="J39" s="18"/>
    </row>
    <row r="40" spans="1:10" ht="30" x14ac:dyDescent="0.25">
      <c r="A40" s="13" t="s">
        <v>31</v>
      </c>
      <c r="B40" s="14" t="s">
        <v>36</v>
      </c>
      <c r="C40" s="15">
        <v>42133</v>
      </c>
      <c r="D40" s="16" t="s">
        <v>17</v>
      </c>
      <c r="E40" s="13"/>
      <c r="F40" s="19">
        <v>912200</v>
      </c>
      <c r="G40" s="20">
        <v>182440</v>
      </c>
      <c r="H40" s="18"/>
      <c r="J40" s="18"/>
    </row>
    <row r="41" spans="1:10" ht="30" x14ac:dyDescent="0.25">
      <c r="A41" s="13" t="s">
        <v>37</v>
      </c>
      <c r="B41" s="14" t="s">
        <v>38</v>
      </c>
      <c r="C41" s="15">
        <v>42133</v>
      </c>
      <c r="D41" s="16" t="s">
        <v>17</v>
      </c>
      <c r="E41" s="13"/>
      <c r="F41" s="19">
        <v>668900</v>
      </c>
      <c r="G41" s="20">
        <v>133780</v>
      </c>
      <c r="H41" s="18"/>
      <c r="J41" s="18"/>
    </row>
    <row r="42" spans="1:10" ht="30" x14ac:dyDescent="0.25">
      <c r="A42" s="13" t="s">
        <v>24</v>
      </c>
      <c r="B42" s="14" t="s">
        <v>38</v>
      </c>
      <c r="C42" s="15">
        <v>42133</v>
      </c>
      <c r="D42" s="16" t="s">
        <v>17</v>
      </c>
      <c r="E42" s="13"/>
      <c r="F42" s="19">
        <v>668900</v>
      </c>
      <c r="G42" s="20">
        <v>133780</v>
      </c>
      <c r="H42" s="18"/>
      <c r="J42" s="18"/>
    </row>
    <row r="43" spans="1:10" ht="30" x14ac:dyDescent="0.25">
      <c r="A43" s="13" t="s">
        <v>39</v>
      </c>
      <c r="B43" s="14" t="s">
        <v>38</v>
      </c>
      <c r="C43" s="15">
        <v>42133</v>
      </c>
      <c r="D43" s="16" t="s">
        <v>17</v>
      </c>
      <c r="E43" s="13"/>
      <c r="F43" s="19">
        <v>668900</v>
      </c>
      <c r="G43" s="20">
        <v>133780</v>
      </c>
      <c r="H43" s="18"/>
      <c r="J43" s="18"/>
    </row>
    <row r="44" spans="1:10" ht="30" x14ac:dyDescent="0.25">
      <c r="A44" s="13"/>
      <c r="B44" s="14" t="s">
        <v>40</v>
      </c>
      <c r="C44" s="15">
        <v>42133</v>
      </c>
      <c r="D44" s="16" t="s">
        <v>17</v>
      </c>
      <c r="E44" s="13"/>
      <c r="F44" s="19">
        <v>897800</v>
      </c>
      <c r="G44" s="20">
        <v>179560</v>
      </c>
      <c r="H44" s="18"/>
      <c r="J44" s="18"/>
    </row>
    <row r="45" spans="1:10" ht="30" x14ac:dyDescent="0.25">
      <c r="A45" s="13" t="s">
        <v>41</v>
      </c>
      <c r="B45" s="14" t="s">
        <v>42</v>
      </c>
      <c r="C45" s="15">
        <v>42133</v>
      </c>
      <c r="D45" s="16" t="s">
        <v>17</v>
      </c>
      <c r="E45" s="13"/>
      <c r="F45" s="19">
        <v>820300</v>
      </c>
      <c r="G45" s="20">
        <v>164060</v>
      </c>
      <c r="H45" s="18"/>
      <c r="J45" s="18"/>
    </row>
    <row r="46" spans="1:10" x14ac:dyDescent="0.25">
      <c r="A46" s="13"/>
      <c r="B46" s="14" t="s">
        <v>43</v>
      </c>
      <c r="C46" s="15">
        <v>42133</v>
      </c>
      <c r="D46" s="16" t="s">
        <v>17</v>
      </c>
      <c r="E46" s="13"/>
      <c r="F46" s="19">
        <v>911900</v>
      </c>
      <c r="G46" s="20">
        <v>182380</v>
      </c>
      <c r="H46" s="18"/>
      <c r="J46" s="18"/>
    </row>
    <row r="47" spans="1:10" x14ac:dyDescent="0.25">
      <c r="A47" s="13" t="s">
        <v>44</v>
      </c>
      <c r="B47" s="14" t="s">
        <v>45</v>
      </c>
      <c r="C47" s="15">
        <v>42133</v>
      </c>
      <c r="D47" s="16" t="s">
        <v>17</v>
      </c>
      <c r="E47" s="13"/>
      <c r="F47" s="19">
        <v>918100</v>
      </c>
      <c r="G47" s="20">
        <v>183620</v>
      </c>
      <c r="H47" s="18"/>
      <c r="J47" s="18"/>
    </row>
    <row r="48" spans="1:10" ht="30" x14ac:dyDescent="0.25">
      <c r="A48" s="13" t="s">
        <v>46</v>
      </c>
      <c r="B48" s="14" t="s">
        <v>47</v>
      </c>
      <c r="C48" s="15">
        <v>42133</v>
      </c>
      <c r="D48" s="16" t="s">
        <v>17</v>
      </c>
      <c r="E48" s="13"/>
      <c r="F48" s="19">
        <v>773100</v>
      </c>
      <c r="G48" s="20">
        <v>154620</v>
      </c>
      <c r="H48" s="18"/>
      <c r="J48" s="18"/>
    </row>
    <row r="49" spans="1:10" x14ac:dyDescent="0.25">
      <c r="A49" s="13" t="s">
        <v>48</v>
      </c>
      <c r="B49" s="14" t="s">
        <v>49</v>
      </c>
      <c r="C49" s="15">
        <v>42133</v>
      </c>
      <c r="D49" s="16" t="s">
        <v>50</v>
      </c>
      <c r="E49" s="13"/>
      <c r="F49" s="19">
        <v>23303</v>
      </c>
      <c r="G49" s="20">
        <v>4660.6000000000004</v>
      </c>
      <c r="H49" s="18"/>
      <c r="J49" s="18"/>
    </row>
    <row r="50" spans="1:10" x14ac:dyDescent="0.25">
      <c r="A50" s="13" t="s">
        <v>48</v>
      </c>
      <c r="B50" s="14" t="s">
        <v>51</v>
      </c>
      <c r="C50" s="15">
        <v>42133</v>
      </c>
      <c r="D50" s="16" t="s">
        <v>50</v>
      </c>
      <c r="E50" s="13"/>
      <c r="F50" s="19">
        <v>23308</v>
      </c>
      <c r="G50" s="20">
        <v>4661.6000000000004</v>
      </c>
      <c r="H50" s="18"/>
      <c r="J50" s="18"/>
    </row>
    <row r="51" spans="1:10" x14ac:dyDescent="0.25">
      <c r="A51" s="13" t="s">
        <v>48</v>
      </c>
      <c r="B51" s="14" t="s">
        <v>52</v>
      </c>
      <c r="C51" s="15">
        <v>42133</v>
      </c>
      <c r="D51" s="16" t="s">
        <v>50</v>
      </c>
      <c r="E51" s="13"/>
      <c r="F51" s="19">
        <v>23689</v>
      </c>
      <c r="G51" s="20">
        <v>4737.8</v>
      </c>
      <c r="H51" s="18"/>
      <c r="J51" s="18"/>
    </row>
    <row r="52" spans="1:10" x14ac:dyDescent="0.25">
      <c r="A52" s="13" t="s">
        <v>48</v>
      </c>
      <c r="B52" s="14" t="s">
        <v>53</v>
      </c>
      <c r="C52" s="15">
        <v>42133</v>
      </c>
      <c r="D52" s="16" t="s">
        <v>50</v>
      </c>
      <c r="E52" s="13"/>
      <c r="F52" s="19">
        <v>23969</v>
      </c>
      <c r="G52" s="20">
        <v>4793.8</v>
      </c>
      <c r="H52" s="18"/>
      <c r="J52" s="18"/>
    </row>
    <row r="53" spans="1:10" ht="30" x14ac:dyDescent="0.25">
      <c r="A53" s="13" t="s">
        <v>48</v>
      </c>
      <c r="B53" s="14" t="s">
        <v>54</v>
      </c>
      <c r="C53" s="15">
        <v>42133</v>
      </c>
      <c r="D53" s="16" t="s">
        <v>50</v>
      </c>
      <c r="E53" s="13"/>
      <c r="F53" s="19">
        <v>23974</v>
      </c>
      <c r="G53" s="20">
        <v>4794.8</v>
      </c>
      <c r="H53" s="18"/>
      <c r="J53" s="18"/>
    </row>
    <row r="54" spans="1:10" ht="30" x14ac:dyDescent="0.25">
      <c r="A54" s="13" t="s">
        <v>55</v>
      </c>
      <c r="B54" s="14" t="s">
        <v>56</v>
      </c>
      <c r="C54" s="15">
        <v>42133</v>
      </c>
      <c r="D54" s="16" t="s">
        <v>50</v>
      </c>
      <c r="E54" s="13"/>
      <c r="F54" s="19">
        <v>28030</v>
      </c>
      <c r="G54" s="20">
        <v>5606</v>
      </c>
      <c r="H54" s="18"/>
      <c r="J54" s="18"/>
    </row>
    <row r="55" spans="1:10" x14ac:dyDescent="0.25">
      <c r="A55" s="13" t="s">
        <v>55</v>
      </c>
      <c r="B55" s="14" t="s">
        <v>57</v>
      </c>
      <c r="C55" s="15">
        <v>42133</v>
      </c>
      <c r="D55" s="16" t="s">
        <v>50</v>
      </c>
      <c r="E55" s="13"/>
      <c r="F55" s="19">
        <v>28538</v>
      </c>
      <c r="G55" s="20">
        <v>5707.6</v>
      </c>
      <c r="H55" s="18"/>
      <c r="J55" s="18"/>
    </row>
    <row r="56" spans="1:10" x14ac:dyDescent="0.25">
      <c r="A56" s="13" t="s">
        <v>55</v>
      </c>
      <c r="B56" s="14" t="s">
        <v>58</v>
      </c>
      <c r="C56" s="15">
        <v>42133</v>
      </c>
      <c r="D56" s="16" t="s">
        <v>50</v>
      </c>
      <c r="E56" s="13"/>
      <c r="F56" s="19">
        <v>29279</v>
      </c>
      <c r="G56" s="20">
        <v>5855.8</v>
      </c>
      <c r="H56" s="18"/>
      <c r="J56" s="18"/>
    </row>
    <row r="57" spans="1:10" x14ac:dyDescent="0.25">
      <c r="A57" s="13" t="s">
        <v>55</v>
      </c>
      <c r="B57" s="14" t="s">
        <v>59</v>
      </c>
      <c r="C57" s="15">
        <v>42133</v>
      </c>
      <c r="D57" s="16" t="s">
        <v>50</v>
      </c>
      <c r="E57" s="13"/>
      <c r="F57" s="19">
        <v>29284</v>
      </c>
      <c r="G57" s="20">
        <v>5856.8</v>
      </c>
      <c r="H57" s="18"/>
      <c r="J57" s="18"/>
    </row>
    <row r="58" spans="1:10" ht="30" x14ac:dyDescent="0.25">
      <c r="A58" s="13" t="s">
        <v>60</v>
      </c>
      <c r="B58" s="14" t="s">
        <v>61</v>
      </c>
      <c r="C58" s="15">
        <v>41502</v>
      </c>
      <c r="D58" s="16" t="s">
        <v>50</v>
      </c>
      <c r="E58" s="13"/>
      <c r="F58" s="19">
        <v>59742</v>
      </c>
      <c r="G58" s="19">
        <v>11948.400000000001</v>
      </c>
      <c r="H58" s="18"/>
      <c r="J58" s="18"/>
    </row>
    <row r="59" spans="1:10" ht="30" x14ac:dyDescent="0.25">
      <c r="A59" s="13" t="s">
        <v>60</v>
      </c>
      <c r="B59" s="14" t="s">
        <v>62</v>
      </c>
      <c r="C59" s="15">
        <v>41502</v>
      </c>
      <c r="D59" s="16" t="s">
        <v>50</v>
      </c>
      <c r="E59" s="13"/>
      <c r="F59" s="19">
        <v>60323</v>
      </c>
      <c r="G59" s="19">
        <v>12064.6</v>
      </c>
      <c r="H59" s="18"/>
      <c r="J59" s="18"/>
    </row>
    <row r="60" spans="1:10" ht="30" x14ac:dyDescent="0.25">
      <c r="A60" s="13" t="s">
        <v>60</v>
      </c>
      <c r="B60" s="14" t="s">
        <v>63</v>
      </c>
      <c r="C60" s="15">
        <v>41502</v>
      </c>
      <c r="D60" s="16" t="s">
        <v>50</v>
      </c>
      <c r="E60" s="13"/>
      <c r="F60" s="19">
        <v>60598</v>
      </c>
      <c r="G60" s="19">
        <v>12119.6</v>
      </c>
      <c r="H60" s="18"/>
      <c r="J60" s="18"/>
    </row>
    <row r="61" spans="1:10" ht="30" x14ac:dyDescent="0.25">
      <c r="A61" s="13" t="s">
        <v>64</v>
      </c>
      <c r="B61" s="14" t="s">
        <v>65</v>
      </c>
      <c r="C61" s="15">
        <v>41502</v>
      </c>
      <c r="D61" s="16" t="s">
        <v>50</v>
      </c>
      <c r="E61" s="13"/>
      <c r="F61" s="19">
        <v>59742</v>
      </c>
      <c r="G61" s="19">
        <v>11948.400000000001</v>
      </c>
      <c r="H61" s="18"/>
      <c r="J61" s="18"/>
    </row>
    <row r="62" spans="1:10" ht="30" x14ac:dyDescent="0.25">
      <c r="A62" s="13" t="s">
        <v>64</v>
      </c>
      <c r="B62" s="14" t="s">
        <v>66</v>
      </c>
      <c r="C62" s="15">
        <v>41502</v>
      </c>
      <c r="D62" s="16" t="s">
        <v>50</v>
      </c>
      <c r="E62" s="13"/>
      <c r="F62" s="19">
        <v>60323</v>
      </c>
      <c r="G62" s="19">
        <v>12064.6</v>
      </c>
      <c r="H62" s="18"/>
      <c r="J62" s="18"/>
    </row>
    <row r="63" spans="1:10" ht="30" x14ac:dyDescent="0.25">
      <c r="A63" s="13" t="s">
        <v>64</v>
      </c>
      <c r="B63" s="14" t="s">
        <v>67</v>
      </c>
      <c r="C63" s="15">
        <v>41502</v>
      </c>
      <c r="D63" s="16" t="s">
        <v>50</v>
      </c>
      <c r="E63" s="13"/>
      <c r="F63" s="19">
        <v>60598</v>
      </c>
      <c r="G63" s="19">
        <v>12119.6</v>
      </c>
      <c r="H63" s="18"/>
      <c r="J63" s="18"/>
    </row>
    <row r="64" spans="1:10" ht="30" x14ac:dyDescent="0.25">
      <c r="A64" s="13" t="s">
        <v>68</v>
      </c>
      <c r="B64" s="14" t="s">
        <v>69</v>
      </c>
      <c r="C64" s="15">
        <v>41502</v>
      </c>
      <c r="D64" s="16" t="s">
        <v>50</v>
      </c>
      <c r="E64" s="13"/>
      <c r="F64" s="19">
        <v>58240</v>
      </c>
      <c r="G64" s="19">
        <v>11648</v>
      </c>
      <c r="H64" s="18"/>
      <c r="J64" s="18"/>
    </row>
    <row r="65" spans="1:10" ht="30" x14ac:dyDescent="0.25">
      <c r="A65" s="13" t="s">
        <v>68</v>
      </c>
      <c r="B65" s="14" t="s">
        <v>70</v>
      </c>
      <c r="C65" s="15">
        <v>41502</v>
      </c>
      <c r="D65" s="16" t="s">
        <v>50</v>
      </c>
      <c r="E65" s="13"/>
      <c r="F65" s="19">
        <v>58821</v>
      </c>
      <c r="G65" s="19">
        <v>11764.2</v>
      </c>
      <c r="H65" s="18"/>
      <c r="J65" s="18"/>
    </row>
    <row r="66" spans="1:10" ht="30" x14ac:dyDescent="0.25">
      <c r="A66" s="13" t="s">
        <v>68</v>
      </c>
      <c r="B66" s="14" t="s">
        <v>71</v>
      </c>
      <c r="C66" s="15">
        <v>41502</v>
      </c>
      <c r="D66" s="16" t="s">
        <v>50</v>
      </c>
      <c r="E66" s="13"/>
      <c r="F66" s="19">
        <v>59096</v>
      </c>
      <c r="G66" s="19">
        <v>11819.2</v>
      </c>
      <c r="H66" s="18"/>
      <c r="J66" s="18"/>
    </row>
    <row r="67" spans="1:10" ht="30" x14ac:dyDescent="0.25">
      <c r="A67" s="13" t="s">
        <v>72</v>
      </c>
      <c r="B67" s="14" t="s">
        <v>73</v>
      </c>
      <c r="C67" s="15">
        <v>41502</v>
      </c>
      <c r="D67" s="16" t="s">
        <v>50</v>
      </c>
      <c r="E67" s="13"/>
      <c r="F67" s="19">
        <v>58240</v>
      </c>
      <c r="G67" s="19">
        <v>11648</v>
      </c>
      <c r="H67" s="18"/>
      <c r="J67" s="18"/>
    </row>
    <row r="68" spans="1:10" ht="30" x14ac:dyDescent="0.25">
      <c r="A68" s="13" t="s">
        <v>72</v>
      </c>
      <c r="B68" s="14" t="s">
        <v>74</v>
      </c>
      <c r="C68" s="15">
        <v>41502</v>
      </c>
      <c r="D68" s="16" t="s">
        <v>50</v>
      </c>
      <c r="E68" s="13"/>
      <c r="F68" s="19">
        <v>58821</v>
      </c>
      <c r="G68" s="19">
        <v>11764.2</v>
      </c>
      <c r="H68" s="18"/>
      <c r="J68" s="18"/>
    </row>
    <row r="69" spans="1:10" ht="30" x14ac:dyDescent="0.25">
      <c r="A69" s="13" t="s">
        <v>72</v>
      </c>
      <c r="B69" s="14" t="s">
        <v>75</v>
      </c>
      <c r="C69" s="15">
        <v>41502</v>
      </c>
      <c r="D69" s="16" t="s">
        <v>50</v>
      </c>
      <c r="E69" s="13"/>
      <c r="F69" s="19">
        <v>59096</v>
      </c>
      <c r="G69" s="19">
        <v>11819.2</v>
      </c>
      <c r="H69" s="18"/>
      <c r="J69" s="18"/>
    </row>
    <row r="70" spans="1:10" x14ac:dyDescent="0.25">
      <c r="I70" s="17"/>
      <c r="J70" s="17"/>
    </row>
    <row r="71" spans="1:10" x14ac:dyDescent="0.25">
      <c r="I71" s="17"/>
      <c r="J71" s="17"/>
    </row>
    <row r="72" spans="1:10" x14ac:dyDescent="0.25">
      <c r="I72" s="17"/>
      <c r="J72" s="17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</sheetData>
  <mergeCells count="5">
    <mergeCell ref="A7:G7"/>
    <mergeCell ref="A2:G2"/>
    <mergeCell ref="A3:G3"/>
    <mergeCell ref="A4:G4"/>
    <mergeCell ref="A5:G5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topLeftCell="A55" workbookViewId="0">
      <selection activeCell="F63" sqref="F63"/>
    </sheetView>
  </sheetViews>
  <sheetFormatPr defaultRowHeight="15" x14ac:dyDescent="0.25"/>
  <cols>
    <col min="1" max="1" width="15.8554687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79</v>
      </c>
      <c r="B4" s="59"/>
      <c r="C4" s="59"/>
      <c r="D4" s="59"/>
      <c r="E4" s="59"/>
      <c r="F4" s="59"/>
      <c r="G4" s="59"/>
    </row>
    <row r="5" spans="1:7" x14ac:dyDescent="0.25">
      <c r="A5" s="23"/>
      <c r="B5" s="3"/>
      <c r="C5" s="23"/>
      <c r="D5" s="23"/>
      <c r="E5" s="23"/>
      <c r="F5" s="23"/>
      <c r="G5" s="23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21"/>
      <c r="B7" s="4"/>
      <c r="C7" s="21"/>
      <c r="D7" s="22"/>
      <c r="E7" s="21"/>
      <c r="F7" s="21"/>
      <c r="G7" s="21"/>
    </row>
    <row r="8" spans="1:7" x14ac:dyDescent="0.25">
      <c r="A8" s="21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21"/>
      <c r="B9" s="8"/>
      <c r="C9" s="6"/>
      <c r="D9" s="7"/>
      <c r="E9" s="6"/>
      <c r="F9" s="6"/>
      <c r="G9" s="6"/>
    </row>
    <row r="10" spans="1:7" x14ac:dyDescent="0.25">
      <c r="A10" s="21" t="s">
        <v>5</v>
      </c>
      <c r="B10" s="8"/>
      <c r="C10" s="6"/>
      <c r="D10" s="7"/>
      <c r="E10" s="6"/>
      <c r="F10" s="6"/>
      <c r="G10" s="6"/>
    </row>
    <row r="11" spans="1:7" x14ac:dyDescent="0.25">
      <c r="A11" s="21"/>
      <c r="B11" s="8"/>
      <c r="C11" s="6"/>
      <c r="D11" s="7"/>
      <c r="E11" s="6"/>
      <c r="F11" s="6"/>
      <c r="G11" s="6"/>
    </row>
    <row r="12" spans="1:7" x14ac:dyDescent="0.25">
      <c r="A12" s="21" t="s">
        <v>6</v>
      </c>
      <c r="B12" s="8"/>
      <c r="C12" s="6"/>
      <c r="D12" s="7"/>
      <c r="E12" s="6"/>
      <c r="F12" s="6"/>
      <c r="G12" s="6"/>
    </row>
    <row r="13" spans="1:7" x14ac:dyDescent="0.25">
      <c r="A13" s="21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10" x14ac:dyDescent="0.25">
      <c r="A18" s="13" t="s">
        <v>15</v>
      </c>
      <c r="B18" s="14" t="s">
        <v>16</v>
      </c>
      <c r="C18" s="15">
        <v>42133</v>
      </c>
      <c r="D18" s="16" t="s">
        <v>17</v>
      </c>
      <c r="E18" s="13"/>
      <c r="F18" s="19">
        <v>1010760</v>
      </c>
      <c r="G18" s="20">
        <v>202152</v>
      </c>
      <c r="H18" s="18"/>
      <c r="J18" s="18"/>
    </row>
    <row r="19" spans="1:10" x14ac:dyDescent="0.25">
      <c r="A19" s="13" t="s">
        <v>15</v>
      </c>
      <c r="B19" s="14" t="s">
        <v>18</v>
      </c>
      <c r="C19" s="15">
        <v>42133</v>
      </c>
      <c r="D19" s="16" t="s">
        <v>17</v>
      </c>
      <c r="E19" s="13"/>
      <c r="F19" s="19">
        <v>1019000</v>
      </c>
      <c r="G19" s="20">
        <v>203800</v>
      </c>
      <c r="H19" s="18"/>
      <c r="J19" s="18"/>
    </row>
    <row r="20" spans="1:10" x14ac:dyDescent="0.25">
      <c r="A20" s="13" t="s">
        <v>15</v>
      </c>
      <c r="B20" s="14" t="s">
        <v>19</v>
      </c>
      <c r="C20" s="15">
        <v>42133</v>
      </c>
      <c r="D20" s="16" t="s">
        <v>17</v>
      </c>
      <c r="E20" s="13"/>
      <c r="F20" s="19">
        <v>1027300</v>
      </c>
      <c r="G20" s="20">
        <v>205460</v>
      </c>
      <c r="H20" s="18"/>
      <c r="J20" s="18"/>
    </row>
    <row r="21" spans="1:10" x14ac:dyDescent="0.25">
      <c r="A21" s="13" t="s">
        <v>15</v>
      </c>
      <c r="B21" s="14" t="s">
        <v>20</v>
      </c>
      <c r="C21" s="15">
        <v>42133</v>
      </c>
      <c r="D21" s="16" t="s">
        <v>17</v>
      </c>
      <c r="E21" s="13"/>
      <c r="F21" s="19">
        <v>1027300</v>
      </c>
      <c r="G21" s="20">
        <v>205460</v>
      </c>
      <c r="H21" s="18"/>
      <c r="J21" s="18"/>
    </row>
    <row r="22" spans="1:10" s="26" customFormat="1" x14ac:dyDescent="0.25">
      <c r="A22" s="19" t="s">
        <v>77</v>
      </c>
      <c r="B22" s="19" t="s">
        <v>16</v>
      </c>
      <c r="C22" s="24">
        <v>42133</v>
      </c>
      <c r="D22" s="25" t="s">
        <v>78</v>
      </c>
      <c r="E22" s="19"/>
      <c r="F22" s="19">
        <v>1011</v>
      </c>
      <c r="G22" s="19">
        <v>202</v>
      </c>
    </row>
    <row r="23" spans="1:10" s="26" customFormat="1" x14ac:dyDescent="0.25">
      <c r="A23" s="19" t="s">
        <v>77</v>
      </c>
      <c r="B23" s="19" t="s">
        <v>18</v>
      </c>
      <c r="C23" s="24">
        <v>42133</v>
      </c>
      <c r="D23" s="25" t="s">
        <v>78</v>
      </c>
      <c r="E23" s="19"/>
      <c r="F23" s="19">
        <v>1019</v>
      </c>
      <c r="G23" s="19">
        <v>203</v>
      </c>
    </row>
    <row r="24" spans="1:10" s="26" customFormat="1" x14ac:dyDescent="0.25">
      <c r="A24" s="19" t="s">
        <v>77</v>
      </c>
      <c r="B24" s="19" t="s">
        <v>19</v>
      </c>
      <c r="C24" s="24">
        <v>42133</v>
      </c>
      <c r="D24" s="25" t="s">
        <v>78</v>
      </c>
      <c r="E24" s="19"/>
      <c r="F24" s="19">
        <v>1027</v>
      </c>
      <c r="G24" s="19">
        <v>205</v>
      </c>
    </row>
    <row r="25" spans="1:10" s="26" customFormat="1" x14ac:dyDescent="0.25">
      <c r="A25" s="19" t="s">
        <v>77</v>
      </c>
      <c r="B25" s="19" t="s">
        <v>20</v>
      </c>
      <c r="C25" s="24">
        <v>42133</v>
      </c>
      <c r="D25" s="25" t="s">
        <v>78</v>
      </c>
      <c r="E25" s="19"/>
      <c r="F25" s="19">
        <v>1027</v>
      </c>
      <c r="G25" s="19">
        <v>205</v>
      </c>
    </row>
    <row r="26" spans="1:10" x14ac:dyDescent="0.25">
      <c r="A26" s="13" t="s">
        <v>21</v>
      </c>
      <c r="B26" s="14" t="s">
        <v>16</v>
      </c>
      <c r="C26" s="15">
        <v>42133</v>
      </c>
      <c r="D26" s="16" t="s">
        <v>17</v>
      </c>
      <c r="E26" s="13"/>
      <c r="F26" s="19">
        <v>1010760</v>
      </c>
      <c r="G26" s="20">
        <v>202152</v>
      </c>
      <c r="H26" s="18"/>
      <c r="J26" s="18"/>
    </row>
    <row r="27" spans="1:10" x14ac:dyDescent="0.25">
      <c r="A27" s="13" t="s">
        <v>21</v>
      </c>
      <c r="B27" s="14" t="s">
        <v>18</v>
      </c>
      <c r="C27" s="15">
        <v>42133</v>
      </c>
      <c r="D27" s="16" t="s">
        <v>17</v>
      </c>
      <c r="E27" s="13"/>
      <c r="F27" s="19">
        <v>1019000</v>
      </c>
      <c r="G27" s="20">
        <v>203800</v>
      </c>
      <c r="H27" s="18"/>
      <c r="J27" s="18"/>
    </row>
    <row r="28" spans="1:10" x14ac:dyDescent="0.25">
      <c r="A28" s="13" t="s">
        <v>21</v>
      </c>
      <c r="B28" s="14" t="s">
        <v>19</v>
      </c>
      <c r="C28" s="15">
        <v>42133</v>
      </c>
      <c r="D28" s="16" t="s">
        <v>17</v>
      </c>
      <c r="E28" s="13"/>
      <c r="F28" s="19">
        <v>1027300</v>
      </c>
      <c r="G28" s="20">
        <v>205460</v>
      </c>
      <c r="H28" s="18"/>
      <c r="J28" s="18"/>
    </row>
    <row r="29" spans="1:10" x14ac:dyDescent="0.25">
      <c r="A29" s="13" t="s">
        <v>21</v>
      </c>
      <c r="B29" s="14" t="s">
        <v>20</v>
      </c>
      <c r="C29" s="15">
        <v>42133</v>
      </c>
      <c r="D29" s="16" t="s">
        <v>17</v>
      </c>
      <c r="E29" s="13"/>
      <c r="F29" s="19">
        <v>1027300</v>
      </c>
      <c r="G29" s="20">
        <v>205460</v>
      </c>
      <c r="H29" s="18"/>
      <c r="J29" s="18"/>
    </row>
    <row r="30" spans="1:10" ht="30" x14ac:dyDescent="0.25">
      <c r="A30" s="13" t="s">
        <v>22</v>
      </c>
      <c r="B30" s="14" t="s">
        <v>23</v>
      </c>
      <c r="C30" s="15">
        <v>42133</v>
      </c>
      <c r="D30" s="16" t="s">
        <v>17</v>
      </c>
      <c r="E30" s="13"/>
      <c r="F30" s="19">
        <v>768200</v>
      </c>
      <c r="G30" s="20">
        <v>153640</v>
      </c>
      <c r="H30" s="18"/>
      <c r="J30" s="18"/>
    </row>
    <row r="31" spans="1:10" ht="30" x14ac:dyDescent="0.25">
      <c r="A31" s="13" t="s">
        <v>24</v>
      </c>
      <c r="B31" s="14" t="s">
        <v>23</v>
      </c>
      <c r="C31" s="15">
        <v>42133</v>
      </c>
      <c r="D31" s="16" t="s">
        <v>17</v>
      </c>
      <c r="E31" s="13"/>
      <c r="F31" s="19">
        <v>768200</v>
      </c>
      <c r="G31" s="20">
        <v>153640</v>
      </c>
      <c r="H31" s="18"/>
      <c r="J31" s="18"/>
    </row>
    <row r="32" spans="1:10" s="26" customFormat="1" ht="30" x14ac:dyDescent="0.25">
      <c r="A32" s="19" t="s">
        <v>80</v>
      </c>
      <c r="B32" s="27" t="s">
        <v>23</v>
      </c>
      <c r="C32" s="24">
        <v>42133</v>
      </c>
      <c r="D32" s="25" t="s">
        <v>17</v>
      </c>
      <c r="E32" s="19"/>
      <c r="F32" s="19">
        <v>768200</v>
      </c>
      <c r="G32" s="20">
        <v>153640</v>
      </c>
      <c r="H32" s="28"/>
      <c r="J32" s="28"/>
    </row>
    <row r="33" spans="1:10" s="26" customFormat="1" ht="30" x14ac:dyDescent="0.25">
      <c r="A33" s="26" t="s">
        <v>81</v>
      </c>
      <c r="B33" s="27" t="s">
        <v>23</v>
      </c>
      <c r="C33" s="24">
        <v>42133</v>
      </c>
      <c r="D33" s="25" t="s">
        <v>78</v>
      </c>
      <c r="E33" s="19"/>
      <c r="F33" s="19">
        <v>768</v>
      </c>
      <c r="G33" s="20">
        <v>154</v>
      </c>
      <c r="H33" s="28"/>
      <c r="J33" s="28"/>
    </row>
    <row r="34" spans="1:10" ht="30" x14ac:dyDescent="0.25">
      <c r="A34" s="13" t="s">
        <v>25</v>
      </c>
      <c r="B34" s="14" t="s">
        <v>26</v>
      </c>
      <c r="C34" s="15">
        <v>42133</v>
      </c>
      <c r="D34" s="16" t="s">
        <v>17</v>
      </c>
      <c r="E34" s="13"/>
      <c r="F34" s="19">
        <v>771900</v>
      </c>
      <c r="G34" s="20">
        <v>154380</v>
      </c>
      <c r="H34" s="18"/>
      <c r="J34" s="18"/>
    </row>
    <row r="35" spans="1:10" x14ac:dyDescent="0.25">
      <c r="A35" s="13" t="s">
        <v>27</v>
      </c>
      <c r="B35" s="14" t="s">
        <v>28</v>
      </c>
      <c r="C35" s="15">
        <v>42133</v>
      </c>
      <c r="D35" s="16" t="s">
        <v>17</v>
      </c>
      <c r="E35" s="13"/>
      <c r="F35" s="19">
        <v>795300</v>
      </c>
      <c r="G35" s="20">
        <v>159060</v>
      </c>
      <c r="H35" s="18"/>
      <c r="J35" s="18"/>
    </row>
    <row r="36" spans="1:10" ht="30" x14ac:dyDescent="0.25">
      <c r="A36" s="13" t="s">
        <v>29</v>
      </c>
      <c r="B36" s="14" t="s">
        <v>30</v>
      </c>
      <c r="C36" s="15">
        <v>42133</v>
      </c>
      <c r="D36" s="16" t="s">
        <v>17</v>
      </c>
      <c r="E36" s="13"/>
      <c r="F36" s="19">
        <v>811200</v>
      </c>
      <c r="G36" s="20">
        <v>162240</v>
      </c>
      <c r="H36" s="18"/>
      <c r="J36" s="18"/>
    </row>
    <row r="37" spans="1:10" ht="30" x14ac:dyDescent="0.25">
      <c r="A37" s="13" t="s">
        <v>31</v>
      </c>
      <c r="B37" s="14" t="s">
        <v>32</v>
      </c>
      <c r="C37" s="15">
        <v>42133</v>
      </c>
      <c r="D37" s="16" t="s">
        <v>17</v>
      </c>
      <c r="E37" s="13"/>
      <c r="F37" s="19">
        <v>892700</v>
      </c>
      <c r="G37" s="20">
        <v>178540</v>
      </c>
      <c r="H37" s="18"/>
      <c r="J37" s="18"/>
    </row>
    <row r="38" spans="1:10" ht="30" x14ac:dyDescent="0.25">
      <c r="A38" s="13" t="s">
        <v>31</v>
      </c>
      <c r="B38" s="14" t="s">
        <v>33</v>
      </c>
      <c r="C38" s="15">
        <v>42133</v>
      </c>
      <c r="D38" s="16" t="s">
        <v>17</v>
      </c>
      <c r="E38" s="13"/>
      <c r="F38" s="19">
        <v>903900</v>
      </c>
      <c r="G38" s="20">
        <v>180780</v>
      </c>
      <c r="H38" s="18"/>
      <c r="J38" s="18"/>
    </row>
    <row r="39" spans="1:10" ht="30" x14ac:dyDescent="0.25">
      <c r="A39" s="13" t="s">
        <v>31</v>
      </c>
      <c r="B39" s="14" t="s">
        <v>34</v>
      </c>
      <c r="C39" s="15">
        <v>42133</v>
      </c>
      <c r="D39" s="16" t="s">
        <v>17</v>
      </c>
      <c r="E39" s="13"/>
      <c r="F39" s="19">
        <v>912200</v>
      </c>
      <c r="G39" s="20">
        <v>182440</v>
      </c>
      <c r="H39" s="18"/>
      <c r="J39" s="18"/>
    </row>
    <row r="40" spans="1:10" ht="30" x14ac:dyDescent="0.25">
      <c r="A40" s="13" t="s">
        <v>31</v>
      </c>
      <c r="B40" s="14" t="s">
        <v>35</v>
      </c>
      <c r="C40" s="15">
        <v>42133</v>
      </c>
      <c r="D40" s="16" t="s">
        <v>17</v>
      </c>
      <c r="E40" s="13"/>
      <c r="F40" s="19">
        <v>796800</v>
      </c>
      <c r="G40" s="20">
        <v>159360</v>
      </c>
      <c r="H40" s="18"/>
      <c r="J40" s="18"/>
    </row>
    <row r="41" spans="1:10" ht="30" x14ac:dyDescent="0.25">
      <c r="A41" s="13" t="s">
        <v>31</v>
      </c>
      <c r="B41" s="14" t="s">
        <v>36</v>
      </c>
      <c r="C41" s="15">
        <v>42133</v>
      </c>
      <c r="D41" s="16" t="s">
        <v>17</v>
      </c>
      <c r="E41" s="13"/>
      <c r="F41" s="19">
        <v>912200</v>
      </c>
      <c r="G41" s="20">
        <v>182440</v>
      </c>
      <c r="H41" s="18"/>
      <c r="J41" s="18"/>
    </row>
    <row r="42" spans="1:10" ht="30" x14ac:dyDescent="0.25">
      <c r="A42" s="13" t="s">
        <v>37</v>
      </c>
      <c r="B42" s="14" t="s">
        <v>38</v>
      </c>
      <c r="C42" s="15">
        <v>42133</v>
      </c>
      <c r="D42" s="16" t="s">
        <v>17</v>
      </c>
      <c r="E42" s="13"/>
      <c r="F42" s="19">
        <v>668900</v>
      </c>
      <c r="G42" s="20">
        <v>133780</v>
      </c>
      <c r="H42" s="18"/>
      <c r="J42" s="18"/>
    </row>
    <row r="43" spans="1:10" ht="30" x14ac:dyDescent="0.25">
      <c r="A43" s="13" t="s">
        <v>24</v>
      </c>
      <c r="B43" s="14" t="s">
        <v>38</v>
      </c>
      <c r="C43" s="15">
        <v>42133</v>
      </c>
      <c r="D43" s="16" t="s">
        <v>17</v>
      </c>
      <c r="E43" s="13"/>
      <c r="F43" s="19">
        <v>668900</v>
      </c>
      <c r="G43" s="20">
        <v>133780</v>
      </c>
      <c r="H43" s="18"/>
      <c r="J43" s="18"/>
    </row>
    <row r="44" spans="1:10" ht="30" x14ac:dyDescent="0.25">
      <c r="A44" s="13" t="s">
        <v>39</v>
      </c>
      <c r="B44" s="14" t="s">
        <v>38</v>
      </c>
      <c r="C44" s="15">
        <v>42133</v>
      </c>
      <c r="D44" s="16" t="s">
        <v>17</v>
      </c>
      <c r="E44" s="13"/>
      <c r="F44" s="19">
        <v>668900</v>
      </c>
      <c r="G44" s="20">
        <v>133780</v>
      </c>
      <c r="H44" s="18"/>
      <c r="J44" s="18"/>
    </row>
    <row r="45" spans="1:10" s="35" customFormat="1" ht="30" x14ac:dyDescent="0.25">
      <c r="A45" s="29" t="s">
        <v>80</v>
      </c>
      <c r="B45" s="30" t="s">
        <v>38</v>
      </c>
      <c r="C45" s="31">
        <v>42133</v>
      </c>
      <c r="D45" s="32" t="s">
        <v>17</v>
      </c>
      <c r="E45" s="29"/>
      <c r="F45" s="29">
        <v>668900</v>
      </c>
      <c r="G45" s="33">
        <v>133780</v>
      </c>
      <c r="H45" s="34"/>
      <c r="J45" s="34"/>
    </row>
    <row r="46" spans="1:10" s="35" customFormat="1" ht="30" x14ac:dyDescent="0.25">
      <c r="A46" s="35" t="s">
        <v>81</v>
      </c>
      <c r="B46" s="30" t="s">
        <v>38</v>
      </c>
      <c r="C46" s="31">
        <v>42133</v>
      </c>
      <c r="D46" s="32" t="s">
        <v>17</v>
      </c>
      <c r="E46" s="29"/>
      <c r="F46" s="29">
        <v>669</v>
      </c>
      <c r="G46" s="33">
        <v>134</v>
      </c>
      <c r="H46" s="34"/>
      <c r="J46" s="34"/>
    </row>
    <row r="47" spans="1:10" ht="30" x14ac:dyDescent="0.25">
      <c r="A47" s="13"/>
      <c r="B47" s="14" t="s">
        <v>40</v>
      </c>
      <c r="C47" s="15">
        <v>42133</v>
      </c>
      <c r="D47" s="16" t="s">
        <v>17</v>
      </c>
      <c r="E47" s="13"/>
      <c r="F47" s="19">
        <v>897800</v>
      </c>
      <c r="G47" s="20">
        <v>179560</v>
      </c>
      <c r="H47" s="18"/>
      <c r="J47" s="18"/>
    </row>
    <row r="48" spans="1:10" ht="30" x14ac:dyDescent="0.25">
      <c r="A48" s="13" t="s">
        <v>41</v>
      </c>
      <c r="B48" s="14" t="s">
        <v>42</v>
      </c>
      <c r="C48" s="15">
        <v>42133</v>
      </c>
      <c r="D48" s="16" t="s">
        <v>17</v>
      </c>
      <c r="E48" s="13"/>
      <c r="F48" s="19">
        <v>820300</v>
      </c>
      <c r="G48" s="20">
        <v>164060</v>
      </c>
      <c r="H48" s="18"/>
      <c r="J48" s="18"/>
    </row>
    <row r="49" spans="1:10" x14ac:dyDescent="0.25">
      <c r="A49" s="13"/>
      <c r="B49" s="14" t="s">
        <v>43</v>
      </c>
      <c r="C49" s="15">
        <v>42133</v>
      </c>
      <c r="D49" s="16" t="s">
        <v>17</v>
      </c>
      <c r="E49" s="13"/>
      <c r="F49" s="19">
        <v>911900</v>
      </c>
      <c r="G49" s="20">
        <v>182380</v>
      </c>
      <c r="H49" s="18"/>
      <c r="J49" s="18"/>
    </row>
    <row r="50" spans="1:10" x14ac:dyDescent="0.25">
      <c r="A50" s="13" t="s">
        <v>44</v>
      </c>
      <c r="B50" s="14" t="s">
        <v>45</v>
      </c>
      <c r="C50" s="15">
        <v>42133</v>
      </c>
      <c r="D50" s="16" t="s">
        <v>17</v>
      </c>
      <c r="E50" s="13"/>
      <c r="F50" s="19">
        <v>918100</v>
      </c>
      <c r="G50" s="20">
        <v>183620</v>
      </c>
      <c r="H50" s="18"/>
      <c r="J50" s="18"/>
    </row>
    <row r="51" spans="1:10" ht="30" x14ac:dyDescent="0.25">
      <c r="A51" s="13" t="s">
        <v>46</v>
      </c>
      <c r="B51" s="14" t="s">
        <v>47</v>
      </c>
      <c r="C51" s="15">
        <v>42133</v>
      </c>
      <c r="D51" s="16" t="s">
        <v>17</v>
      </c>
      <c r="E51" s="13"/>
      <c r="F51" s="19">
        <v>773100</v>
      </c>
      <c r="G51" s="20">
        <v>154620</v>
      </c>
      <c r="H51" s="18"/>
      <c r="J51" s="18"/>
    </row>
    <row r="52" spans="1:10" x14ac:dyDescent="0.25">
      <c r="A52" s="13" t="s">
        <v>48</v>
      </c>
      <c r="B52" s="14" t="s">
        <v>49</v>
      </c>
      <c r="C52" s="15">
        <v>42133</v>
      </c>
      <c r="D52" s="16" t="s">
        <v>50</v>
      </c>
      <c r="E52" s="13"/>
      <c r="F52" s="19">
        <v>23303</v>
      </c>
      <c r="G52" s="20">
        <v>4660.6000000000004</v>
      </c>
      <c r="H52" s="18"/>
      <c r="J52" s="18"/>
    </row>
    <row r="53" spans="1:10" x14ac:dyDescent="0.25">
      <c r="A53" s="13" t="s">
        <v>48</v>
      </c>
      <c r="B53" s="14" t="s">
        <v>51</v>
      </c>
      <c r="C53" s="15">
        <v>42133</v>
      </c>
      <c r="D53" s="16" t="s">
        <v>50</v>
      </c>
      <c r="E53" s="13"/>
      <c r="F53" s="19">
        <v>23308</v>
      </c>
      <c r="G53" s="20">
        <v>4661.6000000000004</v>
      </c>
      <c r="H53" s="18"/>
      <c r="J53" s="18"/>
    </row>
    <row r="54" spans="1:10" x14ac:dyDescent="0.25">
      <c r="A54" s="13" t="s">
        <v>48</v>
      </c>
      <c r="B54" s="14" t="s">
        <v>52</v>
      </c>
      <c r="C54" s="15">
        <v>42133</v>
      </c>
      <c r="D54" s="16" t="s">
        <v>50</v>
      </c>
      <c r="E54" s="13"/>
      <c r="F54" s="19">
        <v>23689</v>
      </c>
      <c r="G54" s="20">
        <v>4737.8</v>
      </c>
      <c r="H54" s="18"/>
      <c r="J54" s="18"/>
    </row>
    <row r="55" spans="1:10" x14ac:dyDescent="0.25">
      <c r="A55" s="13" t="s">
        <v>48</v>
      </c>
      <c r="B55" s="14" t="s">
        <v>53</v>
      </c>
      <c r="C55" s="15">
        <v>42133</v>
      </c>
      <c r="D55" s="16" t="s">
        <v>50</v>
      </c>
      <c r="E55" s="13"/>
      <c r="F55" s="19">
        <v>23969</v>
      </c>
      <c r="G55" s="20">
        <v>4793.8</v>
      </c>
      <c r="H55" s="18"/>
      <c r="J55" s="18"/>
    </row>
    <row r="56" spans="1:10" ht="30" x14ac:dyDescent="0.25">
      <c r="A56" s="13" t="s">
        <v>48</v>
      </c>
      <c r="B56" s="14" t="s">
        <v>54</v>
      </c>
      <c r="C56" s="15">
        <v>42133</v>
      </c>
      <c r="D56" s="16" t="s">
        <v>50</v>
      </c>
      <c r="E56" s="13"/>
      <c r="F56" s="19">
        <v>23974</v>
      </c>
      <c r="G56" s="20">
        <v>4794.8</v>
      </c>
      <c r="H56" s="18"/>
      <c r="J56" s="18"/>
    </row>
    <row r="57" spans="1:10" ht="30" x14ac:dyDescent="0.25">
      <c r="A57" s="13" t="s">
        <v>55</v>
      </c>
      <c r="B57" s="14" t="s">
        <v>56</v>
      </c>
      <c r="C57" s="15">
        <v>42133</v>
      </c>
      <c r="D57" s="16" t="s">
        <v>50</v>
      </c>
      <c r="E57" s="13"/>
      <c r="F57" s="19">
        <v>28030</v>
      </c>
      <c r="G57" s="20">
        <v>5606</v>
      </c>
      <c r="H57" s="18"/>
      <c r="J57" s="18"/>
    </row>
    <row r="58" spans="1:10" x14ac:dyDescent="0.25">
      <c r="A58" s="13" t="s">
        <v>55</v>
      </c>
      <c r="B58" s="14" t="s">
        <v>57</v>
      </c>
      <c r="C58" s="15">
        <v>42133</v>
      </c>
      <c r="D58" s="16" t="s">
        <v>50</v>
      </c>
      <c r="E58" s="13"/>
      <c r="F58" s="19">
        <v>28538</v>
      </c>
      <c r="G58" s="20">
        <v>5707.6</v>
      </c>
      <c r="H58" s="18"/>
      <c r="J58" s="18"/>
    </row>
    <row r="59" spans="1:10" x14ac:dyDescent="0.25">
      <c r="A59" s="13" t="s">
        <v>55</v>
      </c>
      <c r="B59" s="14" t="s">
        <v>58</v>
      </c>
      <c r="C59" s="15">
        <v>42133</v>
      </c>
      <c r="D59" s="16" t="s">
        <v>50</v>
      </c>
      <c r="E59" s="13"/>
      <c r="F59" s="19">
        <v>29279</v>
      </c>
      <c r="G59" s="20">
        <v>5855.8</v>
      </c>
      <c r="H59" s="18"/>
      <c r="J59" s="18"/>
    </row>
    <row r="60" spans="1:10" x14ac:dyDescent="0.25">
      <c r="A60" s="13" t="s">
        <v>55</v>
      </c>
      <c r="B60" s="14" t="s">
        <v>59</v>
      </c>
      <c r="C60" s="15">
        <v>42133</v>
      </c>
      <c r="D60" s="16" t="s">
        <v>50</v>
      </c>
      <c r="E60" s="13"/>
      <c r="F60" s="19">
        <v>29284</v>
      </c>
      <c r="G60" s="20">
        <v>5856.8</v>
      </c>
      <c r="H60" s="18"/>
      <c r="J60" s="18"/>
    </row>
    <row r="61" spans="1:10" ht="30" x14ac:dyDescent="0.25">
      <c r="A61" s="13" t="s">
        <v>60</v>
      </c>
      <c r="B61" s="14" t="s">
        <v>61</v>
      </c>
      <c r="C61" s="15">
        <v>41502</v>
      </c>
      <c r="D61" s="16" t="s">
        <v>50</v>
      </c>
      <c r="E61" s="13"/>
      <c r="F61" s="19">
        <v>59742</v>
      </c>
      <c r="G61" s="19">
        <v>11948.400000000001</v>
      </c>
      <c r="H61" s="18"/>
      <c r="J61" s="18"/>
    </row>
    <row r="62" spans="1:10" ht="30" x14ac:dyDescent="0.25">
      <c r="A62" s="13" t="s">
        <v>60</v>
      </c>
      <c r="B62" s="14" t="s">
        <v>62</v>
      </c>
      <c r="C62" s="15">
        <v>41502</v>
      </c>
      <c r="D62" s="16" t="s">
        <v>50</v>
      </c>
      <c r="E62" s="13"/>
      <c r="F62" s="19">
        <v>60323</v>
      </c>
      <c r="G62" s="19">
        <v>12064.6</v>
      </c>
      <c r="H62" s="18"/>
      <c r="J62" s="18"/>
    </row>
    <row r="63" spans="1:10" ht="30" x14ac:dyDescent="0.25">
      <c r="A63" s="13" t="s">
        <v>60</v>
      </c>
      <c r="B63" s="14" t="s">
        <v>63</v>
      </c>
      <c r="C63" s="15">
        <v>41502</v>
      </c>
      <c r="D63" s="16" t="s">
        <v>50</v>
      </c>
      <c r="E63" s="13"/>
      <c r="F63" s="19">
        <v>60598</v>
      </c>
      <c r="G63" s="19">
        <v>12119.6</v>
      </c>
      <c r="H63" s="18"/>
      <c r="J63" s="18"/>
    </row>
    <row r="64" spans="1:10" ht="30" x14ac:dyDescent="0.25">
      <c r="A64" s="13" t="s">
        <v>64</v>
      </c>
      <c r="B64" s="14" t="s">
        <v>65</v>
      </c>
      <c r="C64" s="15">
        <v>41502</v>
      </c>
      <c r="D64" s="16" t="s">
        <v>50</v>
      </c>
      <c r="E64" s="13"/>
      <c r="F64" s="19">
        <v>59742</v>
      </c>
      <c r="G64" s="19">
        <v>11948.400000000001</v>
      </c>
      <c r="H64" s="18"/>
      <c r="J64" s="18"/>
    </row>
    <row r="65" spans="1:10" ht="30" x14ac:dyDescent="0.25">
      <c r="A65" s="13" t="s">
        <v>64</v>
      </c>
      <c r="B65" s="14" t="s">
        <v>66</v>
      </c>
      <c r="C65" s="15">
        <v>41502</v>
      </c>
      <c r="D65" s="16" t="s">
        <v>50</v>
      </c>
      <c r="E65" s="13"/>
      <c r="F65" s="19">
        <v>60323</v>
      </c>
      <c r="G65" s="19">
        <v>12064.6</v>
      </c>
      <c r="H65" s="18"/>
      <c r="J65" s="18"/>
    </row>
    <row r="66" spans="1:10" ht="30" x14ac:dyDescent="0.25">
      <c r="A66" s="13" t="s">
        <v>64</v>
      </c>
      <c r="B66" s="14" t="s">
        <v>67</v>
      </c>
      <c r="C66" s="15">
        <v>41502</v>
      </c>
      <c r="D66" s="16" t="s">
        <v>50</v>
      </c>
      <c r="E66" s="13"/>
      <c r="F66" s="19">
        <v>60598</v>
      </c>
      <c r="G66" s="19">
        <v>12119.6</v>
      </c>
      <c r="H66" s="18"/>
      <c r="J66" s="18"/>
    </row>
    <row r="67" spans="1:10" ht="30" x14ac:dyDescent="0.25">
      <c r="A67" s="13" t="s">
        <v>68</v>
      </c>
      <c r="B67" s="14" t="s">
        <v>69</v>
      </c>
      <c r="C67" s="15">
        <v>41502</v>
      </c>
      <c r="D67" s="16" t="s">
        <v>50</v>
      </c>
      <c r="E67" s="13"/>
      <c r="F67" s="19">
        <v>58240</v>
      </c>
      <c r="G67" s="19">
        <v>11648</v>
      </c>
      <c r="H67" s="18"/>
      <c r="J67" s="18"/>
    </row>
    <row r="68" spans="1:10" ht="30" x14ac:dyDescent="0.25">
      <c r="A68" s="13" t="s">
        <v>68</v>
      </c>
      <c r="B68" s="14" t="s">
        <v>70</v>
      </c>
      <c r="C68" s="15">
        <v>41502</v>
      </c>
      <c r="D68" s="16" t="s">
        <v>50</v>
      </c>
      <c r="E68" s="13"/>
      <c r="F68" s="19">
        <v>58821</v>
      </c>
      <c r="G68" s="19">
        <v>11764.2</v>
      </c>
      <c r="H68" s="18"/>
      <c r="J68" s="18"/>
    </row>
    <row r="69" spans="1:10" ht="30" x14ac:dyDescent="0.25">
      <c r="A69" s="13" t="s">
        <v>68</v>
      </c>
      <c r="B69" s="14" t="s">
        <v>71</v>
      </c>
      <c r="C69" s="15">
        <v>41502</v>
      </c>
      <c r="D69" s="16" t="s">
        <v>50</v>
      </c>
      <c r="E69" s="13"/>
      <c r="F69" s="19">
        <v>59096</v>
      </c>
      <c r="G69" s="19">
        <v>11819.2</v>
      </c>
      <c r="H69" s="18"/>
      <c r="J69" s="18"/>
    </row>
    <row r="70" spans="1:10" ht="30" x14ac:dyDescent="0.25">
      <c r="A70" s="13" t="s">
        <v>72</v>
      </c>
      <c r="B70" s="14" t="s">
        <v>73</v>
      </c>
      <c r="C70" s="15">
        <v>41502</v>
      </c>
      <c r="D70" s="16" t="s">
        <v>50</v>
      </c>
      <c r="E70" s="13"/>
      <c r="F70" s="19">
        <v>58240</v>
      </c>
      <c r="G70" s="19">
        <v>11648</v>
      </c>
      <c r="H70" s="18"/>
      <c r="J70" s="18"/>
    </row>
    <row r="71" spans="1:10" ht="30" x14ac:dyDescent="0.25">
      <c r="A71" s="13" t="s">
        <v>72</v>
      </c>
      <c r="B71" s="14" t="s">
        <v>74</v>
      </c>
      <c r="C71" s="15">
        <v>41502</v>
      </c>
      <c r="D71" s="16" t="s">
        <v>50</v>
      </c>
      <c r="E71" s="13"/>
      <c r="F71" s="19">
        <v>58821</v>
      </c>
      <c r="G71" s="19">
        <v>11764.2</v>
      </c>
      <c r="H71" s="18"/>
      <c r="J71" s="18"/>
    </row>
    <row r="72" spans="1:10" ht="30" x14ac:dyDescent="0.25">
      <c r="A72" s="13" t="s">
        <v>72</v>
      </c>
      <c r="B72" s="14" t="s">
        <v>75</v>
      </c>
      <c r="C72" s="15">
        <v>41502</v>
      </c>
      <c r="D72" s="16" t="s">
        <v>50</v>
      </c>
      <c r="E72" s="13"/>
      <c r="F72" s="19">
        <v>59096</v>
      </c>
      <c r="G72" s="19">
        <v>11819.2</v>
      </c>
      <c r="H72" s="18"/>
      <c r="J72" s="18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  <row r="177" spans="9:10" x14ac:dyDescent="0.25">
      <c r="I177" s="17"/>
      <c r="J177" s="17"/>
    </row>
    <row r="178" spans="9:10" x14ac:dyDescent="0.25">
      <c r="I178" s="17"/>
      <c r="J178" s="17"/>
    </row>
    <row r="179" spans="9:10" x14ac:dyDescent="0.25">
      <c r="I179" s="17"/>
      <c r="J179" s="17"/>
    </row>
  </sheetData>
  <mergeCells count="5">
    <mergeCell ref="A6:G6"/>
    <mergeCell ref="A1:G1"/>
    <mergeCell ref="A2:G2"/>
    <mergeCell ref="A3:G3"/>
    <mergeCell ref="A4:G4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topLeftCell="A58" workbookViewId="0">
      <selection activeCell="F72" sqref="F72"/>
    </sheetView>
  </sheetViews>
  <sheetFormatPr defaultRowHeight="15" x14ac:dyDescent="0.25"/>
  <cols>
    <col min="1" max="1" width="13.710937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82</v>
      </c>
      <c r="B4" s="59"/>
      <c r="C4" s="59"/>
      <c r="D4" s="59"/>
      <c r="E4" s="59"/>
      <c r="F4" s="59"/>
      <c r="G4" s="59"/>
    </row>
    <row r="5" spans="1:7" x14ac:dyDescent="0.25">
      <c r="A5" s="23"/>
      <c r="B5" s="3"/>
      <c r="C5" s="23"/>
      <c r="D5" s="23"/>
      <c r="E5" s="23"/>
      <c r="F5" s="23"/>
      <c r="G5" s="23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21"/>
      <c r="B7" s="4"/>
      <c r="C7" s="21"/>
      <c r="D7" s="22"/>
      <c r="E7" s="21"/>
      <c r="F7" s="21"/>
      <c r="G7" s="21"/>
    </row>
    <row r="8" spans="1:7" x14ac:dyDescent="0.25">
      <c r="A8" s="21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21"/>
      <c r="B9" s="8"/>
      <c r="C9" s="6"/>
      <c r="D9" s="7"/>
      <c r="E9" s="6"/>
      <c r="F9" s="6"/>
      <c r="G9" s="6"/>
    </row>
    <row r="10" spans="1:7" x14ac:dyDescent="0.25">
      <c r="A10" s="21" t="s">
        <v>5</v>
      </c>
      <c r="B10" s="8"/>
      <c r="C10" s="6"/>
      <c r="D10" s="7"/>
      <c r="E10" s="6"/>
      <c r="F10" s="6"/>
      <c r="G10" s="6"/>
    </row>
    <row r="11" spans="1:7" x14ac:dyDescent="0.25">
      <c r="A11" s="21"/>
      <c r="B11" s="8"/>
      <c r="C11" s="6"/>
      <c r="D11" s="7"/>
      <c r="E11" s="6"/>
      <c r="F11" s="6"/>
      <c r="G11" s="6"/>
    </row>
    <row r="12" spans="1:7" x14ac:dyDescent="0.25">
      <c r="A12" s="21" t="s">
        <v>6</v>
      </c>
      <c r="B12" s="8"/>
      <c r="C12" s="6"/>
      <c r="D12" s="7"/>
      <c r="E12" s="6"/>
      <c r="F12" s="6"/>
      <c r="G12" s="6"/>
    </row>
    <row r="13" spans="1:7" x14ac:dyDescent="0.25">
      <c r="A13" s="21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10" x14ac:dyDescent="0.25">
      <c r="A18" s="13" t="s">
        <v>15</v>
      </c>
      <c r="B18" s="14" t="s">
        <v>16</v>
      </c>
      <c r="C18" s="40">
        <v>42133</v>
      </c>
      <c r="D18" s="16" t="s">
        <v>17</v>
      </c>
      <c r="E18" s="13"/>
      <c r="F18" s="43">
        <v>1010760</v>
      </c>
      <c r="G18" s="43">
        <v>202152</v>
      </c>
      <c r="H18" s="18"/>
      <c r="I18" s="18"/>
      <c r="J18" s="18"/>
    </row>
    <row r="19" spans="1:10" x14ac:dyDescent="0.25">
      <c r="A19" s="13" t="s">
        <v>15</v>
      </c>
      <c r="B19" s="14" t="s">
        <v>18</v>
      </c>
      <c r="C19" s="40">
        <v>42133</v>
      </c>
      <c r="D19" s="16" t="s">
        <v>17</v>
      </c>
      <c r="E19" s="13"/>
      <c r="F19" s="43">
        <v>1019000</v>
      </c>
      <c r="G19" s="43">
        <v>203800</v>
      </c>
      <c r="H19" s="18"/>
      <c r="I19" s="18"/>
      <c r="J19" s="18"/>
    </row>
    <row r="20" spans="1:10" x14ac:dyDescent="0.25">
      <c r="A20" s="13" t="s">
        <v>15</v>
      </c>
      <c r="B20" s="14" t="s">
        <v>19</v>
      </c>
      <c r="C20" s="40">
        <v>42133</v>
      </c>
      <c r="D20" s="16" t="s">
        <v>17</v>
      </c>
      <c r="E20" s="13"/>
      <c r="F20" s="43">
        <v>1027300</v>
      </c>
      <c r="G20" s="43">
        <v>205460</v>
      </c>
      <c r="H20" s="18"/>
      <c r="I20" s="18"/>
      <c r="J20" s="18"/>
    </row>
    <row r="21" spans="1:10" x14ac:dyDescent="0.25">
      <c r="A21" s="13" t="s">
        <v>15</v>
      </c>
      <c r="B21" s="14" t="s">
        <v>20</v>
      </c>
      <c r="C21" s="40">
        <v>42133</v>
      </c>
      <c r="D21" s="16" t="s">
        <v>17</v>
      </c>
      <c r="E21" s="13"/>
      <c r="F21" s="43">
        <v>1027300</v>
      </c>
      <c r="G21" s="43">
        <v>205460</v>
      </c>
      <c r="H21" s="18"/>
      <c r="I21" s="18"/>
      <c r="J21" s="18"/>
    </row>
    <row r="22" spans="1:10" s="26" customFormat="1" x14ac:dyDescent="0.25">
      <c r="A22" s="19" t="s">
        <v>77</v>
      </c>
      <c r="B22" s="19" t="s">
        <v>16</v>
      </c>
      <c r="C22" s="41">
        <v>42133</v>
      </c>
      <c r="D22" s="25" t="s">
        <v>78</v>
      </c>
      <c r="E22" s="19"/>
      <c r="F22" s="43">
        <v>1011</v>
      </c>
      <c r="G22" s="43">
        <v>202</v>
      </c>
      <c r="H22" s="18"/>
      <c r="I22" s="18"/>
      <c r="J22" s="28"/>
    </row>
    <row r="23" spans="1:10" s="26" customFormat="1" x14ac:dyDescent="0.25">
      <c r="A23" s="19" t="s">
        <v>77</v>
      </c>
      <c r="B23" s="19" t="s">
        <v>18</v>
      </c>
      <c r="C23" s="41">
        <v>42133</v>
      </c>
      <c r="D23" s="25" t="s">
        <v>78</v>
      </c>
      <c r="E23" s="19"/>
      <c r="F23" s="43">
        <v>1019</v>
      </c>
      <c r="G23" s="43">
        <v>203</v>
      </c>
      <c r="H23" s="18"/>
      <c r="I23" s="18"/>
      <c r="J23" s="28"/>
    </row>
    <row r="24" spans="1:10" s="26" customFormat="1" x14ac:dyDescent="0.25">
      <c r="A24" s="19" t="s">
        <v>77</v>
      </c>
      <c r="B24" s="19" t="s">
        <v>19</v>
      </c>
      <c r="C24" s="41">
        <v>42133</v>
      </c>
      <c r="D24" s="25" t="s">
        <v>78</v>
      </c>
      <c r="E24" s="19"/>
      <c r="F24" s="43">
        <v>1027</v>
      </c>
      <c r="G24" s="43">
        <v>205</v>
      </c>
      <c r="H24" s="18"/>
      <c r="I24" s="18"/>
      <c r="J24" s="28"/>
    </row>
    <row r="25" spans="1:10" s="26" customFormat="1" x14ac:dyDescent="0.25">
      <c r="A25" s="19" t="s">
        <v>77</v>
      </c>
      <c r="B25" s="19" t="s">
        <v>20</v>
      </c>
      <c r="C25" s="41">
        <v>42133</v>
      </c>
      <c r="D25" s="25" t="s">
        <v>78</v>
      </c>
      <c r="E25" s="19"/>
      <c r="F25" s="43">
        <v>1027</v>
      </c>
      <c r="G25" s="43">
        <v>205</v>
      </c>
      <c r="H25" s="18"/>
      <c r="I25" s="18"/>
      <c r="J25" s="28"/>
    </row>
    <row r="26" spans="1:10" x14ac:dyDescent="0.25">
      <c r="A26" s="13" t="s">
        <v>21</v>
      </c>
      <c r="B26" s="14" t="s">
        <v>16</v>
      </c>
      <c r="C26" s="40">
        <v>42133</v>
      </c>
      <c r="D26" s="16" t="s">
        <v>17</v>
      </c>
      <c r="E26" s="13"/>
      <c r="F26" s="43">
        <v>1010760</v>
      </c>
      <c r="G26" s="43">
        <v>202152</v>
      </c>
      <c r="H26" s="18"/>
      <c r="I26" s="18"/>
      <c r="J26" s="18"/>
    </row>
    <row r="27" spans="1:10" x14ac:dyDescent="0.25">
      <c r="A27" s="13" t="s">
        <v>21</v>
      </c>
      <c r="B27" s="14" t="s">
        <v>18</v>
      </c>
      <c r="C27" s="40">
        <v>42133</v>
      </c>
      <c r="D27" s="16" t="s">
        <v>17</v>
      </c>
      <c r="E27" s="13"/>
      <c r="F27" s="43">
        <v>1019000</v>
      </c>
      <c r="G27" s="43">
        <v>203800</v>
      </c>
      <c r="H27" s="18"/>
      <c r="I27" s="18"/>
      <c r="J27" s="18"/>
    </row>
    <row r="28" spans="1:10" x14ac:dyDescent="0.25">
      <c r="A28" s="13" t="s">
        <v>21</v>
      </c>
      <c r="B28" s="14" t="s">
        <v>19</v>
      </c>
      <c r="C28" s="40">
        <v>42133</v>
      </c>
      <c r="D28" s="16" t="s">
        <v>17</v>
      </c>
      <c r="E28" s="13"/>
      <c r="F28" s="43">
        <v>1027300</v>
      </c>
      <c r="G28" s="43">
        <v>205460</v>
      </c>
      <c r="H28" s="18"/>
      <c r="I28" s="18"/>
      <c r="J28" s="18"/>
    </row>
    <row r="29" spans="1:10" x14ac:dyDescent="0.25">
      <c r="A29" s="13" t="s">
        <v>21</v>
      </c>
      <c r="B29" s="14" t="s">
        <v>20</v>
      </c>
      <c r="C29" s="40">
        <v>42133</v>
      </c>
      <c r="D29" s="16" t="s">
        <v>17</v>
      </c>
      <c r="E29" s="13"/>
      <c r="F29" s="43">
        <v>1027300</v>
      </c>
      <c r="G29" s="43">
        <v>205460</v>
      </c>
      <c r="H29" s="18"/>
      <c r="I29" s="18"/>
      <c r="J29" s="18"/>
    </row>
    <row r="30" spans="1:10" ht="30" x14ac:dyDescent="0.25">
      <c r="A30" s="13" t="s">
        <v>22</v>
      </c>
      <c r="B30" s="14" t="s">
        <v>23</v>
      </c>
      <c r="C30" s="40">
        <v>42133</v>
      </c>
      <c r="D30" s="16" t="s">
        <v>17</v>
      </c>
      <c r="E30" s="13"/>
      <c r="F30" s="43">
        <v>768200</v>
      </c>
      <c r="G30" s="43">
        <v>153640</v>
      </c>
      <c r="H30" s="18"/>
      <c r="I30" s="18"/>
      <c r="J30" s="18"/>
    </row>
    <row r="31" spans="1:10" ht="30" x14ac:dyDescent="0.25">
      <c r="A31" s="13" t="s">
        <v>24</v>
      </c>
      <c r="B31" s="14" t="s">
        <v>23</v>
      </c>
      <c r="C31" s="40">
        <v>42133</v>
      </c>
      <c r="D31" s="16" t="s">
        <v>17</v>
      </c>
      <c r="E31" s="13"/>
      <c r="F31" s="43">
        <v>768200</v>
      </c>
      <c r="G31" s="43">
        <v>153640</v>
      </c>
      <c r="H31" s="18"/>
      <c r="I31" s="18"/>
      <c r="J31" s="18"/>
    </row>
    <row r="32" spans="1:10" s="26" customFormat="1" ht="30" x14ac:dyDescent="0.25">
      <c r="A32" s="19" t="s">
        <v>80</v>
      </c>
      <c r="B32" s="27" t="s">
        <v>23</v>
      </c>
      <c r="C32" s="41">
        <v>42133</v>
      </c>
      <c r="D32" s="25" t="s">
        <v>17</v>
      </c>
      <c r="E32" s="19"/>
      <c r="F32" s="43">
        <v>768200</v>
      </c>
      <c r="G32" s="43">
        <v>153640</v>
      </c>
      <c r="H32" s="18"/>
      <c r="I32" s="18"/>
      <c r="J32" s="28"/>
    </row>
    <row r="33" spans="1:10" s="26" customFormat="1" ht="30" x14ac:dyDescent="0.25">
      <c r="A33" s="26" t="s">
        <v>81</v>
      </c>
      <c r="B33" s="27" t="s">
        <v>23</v>
      </c>
      <c r="C33" s="41">
        <v>42133</v>
      </c>
      <c r="D33" s="25" t="s">
        <v>78</v>
      </c>
      <c r="E33" s="19"/>
      <c r="F33" s="43">
        <v>768</v>
      </c>
      <c r="G33" s="43">
        <v>154</v>
      </c>
      <c r="H33" s="18"/>
      <c r="I33" s="18"/>
      <c r="J33" s="28"/>
    </row>
    <row r="34" spans="1:10" ht="30" x14ac:dyDescent="0.25">
      <c r="A34" s="13" t="s">
        <v>25</v>
      </c>
      <c r="B34" s="14" t="s">
        <v>26</v>
      </c>
      <c r="C34" s="40">
        <v>42133</v>
      </c>
      <c r="D34" s="16" t="s">
        <v>17</v>
      </c>
      <c r="E34" s="13"/>
      <c r="F34" s="43">
        <v>771900</v>
      </c>
      <c r="G34" s="43">
        <v>154380</v>
      </c>
      <c r="H34" s="18"/>
      <c r="I34" s="18"/>
      <c r="J34" s="18"/>
    </row>
    <row r="35" spans="1:10" x14ac:dyDescent="0.25">
      <c r="A35" s="13" t="s">
        <v>27</v>
      </c>
      <c r="B35" s="14" t="s">
        <v>28</v>
      </c>
      <c r="C35" s="40">
        <v>42133</v>
      </c>
      <c r="D35" s="16" t="s">
        <v>17</v>
      </c>
      <c r="E35" s="13"/>
      <c r="F35" s="43">
        <v>795300</v>
      </c>
      <c r="G35" s="43">
        <v>159060</v>
      </c>
      <c r="H35" s="18"/>
      <c r="I35" s="18"/>
      <c r="J35" s="18"/>
    </row>
    <row r="36" spans="1:10" ht="30" x14ac:dyDescent="0.25">
      <c r="A36" s="13" t="s">
        <v>29</v>
      </c>
      <c r="B36" s="14" t="s">
        <v>30</v>
      </c>
      <c r="C36" s="40">
        <v>42133</v>
      </c>
      <c r="D36" s="16" t="s">
        <v>17</v>
      </c>
      <c r="E36" s="13"/>
      <c r="F36" s="43">
        <v>811200</v>
      </c>
      <c r="G36" s="43">
        <v>162240</v>
      </c>
      <c r="H36" s="18"/>
      <c r="I36" s="18"/>
      <c r="J36" s="18"/>
    </row>
    <row r="37" spans="1:10" ht="30" x14ac:dyDescent="0.25">
      <c r="A37" s="13" t="s">
        <v>31</v>
      </c>
      <c r="B37" s="14" t="s">
        <v>32</v>
      </c>
      <c r="C37" s="40">
        <v>42133</v>
      </c>
      <c r="D37" s="16" t="s">
        <v>17</v>
      </c>
      <c r="E37" s="13"/>
      <c r="F37" s="43">
        <v>892700</v>
      </c>
      <c r="G37" s="43">
        <v>178540</v>
      </c>
      <c r="H37" s="18"/>
      <c r="I37" s="18"/>
      <c r="J37" s="18"/>
    </row>
    <row r="38" spans="1:10" ht="30" x14ac:dyDescent="0.25">
      <c r="A38" s="13" t="s">
        <v>31</v>
      </c>
      <c r="B38" s="14" t="s">
        <v>33</v>
      </c>
      <c r="C38" s="40">
        <v>42133</v>
      </c>
      <c r="D38" s="16" t="s">
        <v>17</v>
      </c>
      <c r="E38" s="13"/>
      <c r="F38" s="43">
        <v>903900</v>
      </c>
      <c r="G38" s="43">
        <v>180780</v>
      </c>
      <c r="H38" s="18"/>
      <c r="I38" s="18"/>
      <c r="J38" s="18"/>
    </row>
    <row r="39" spans="1:10" ht="30" x14ac:dyDescent="0.25">
      <c r="A39" s="13" t="s">
        <v>31</v>
      </c>
      <c r="B39" s="14" t="s">
        <v>34</v>
      </c>
      <c r="C39" s="40">
        <v>42133</v>
      </c>
      <c r="D39" s="16" t="s">
        <v>17</v>
      </c>
      <c r="E39" s="13"/>
      <c r="F39" s="43">
        <v>912200</v>
      </c>
      <c r="G39" s="43">
        <v>182440</v>
      </c>
      <c r="H39" s="18"/>
      <c r="I39" s="18"/>
      <c r="J39" s="18"/>
    </row>
    <row r="40" spans="1:10" ht="30" x14ac:dyDescent="0.25">
      <c r="A40" s="13" t="s">
        <v>31</v>
      </c>
      <c r="B40" s="14" t="s">
        <v>35</v>
      </c>
      <c r="C40" s="40">
        <v>42133</v>
      </c>
      <c r="D40" s="16" t="s">
        <v>17</v>
      </c>
      <c r="E40" s="13"/>
      <c r="F40" s="43">
        <v>796800</v>
      </c>
      <c r="G40" s="43">
        <v>159360</v>
      </c>
      <c r="H40" s="18"/>
      <c r="I40" s="18"/>
      <c r="J40" s="18"/>
    </row>
    <row r="41" spans="1:10" ht="30" x14ac:dyDescent="0.25">
      <c r="A41" s="13" t="s">
        <v>31</v>
      </c>
      <c r="B41" s="14" t="s">
        <v>36</v>
      </c>
      <c r="C41" s="40">
        <v>42133</v>
      </c>
      <c r="D41" s="16" t="s">
        <v>17</v>
      </c>
      <c r="E41" s="13"/>
      <c r="F41" s="43">
        <v>912200</v>
      </c>
      <c r="G41" s="43">
        <v>182440</v>
      </c>
      <c r="H41" s="18"/>
      <c r="I41" s="18"/>
      <c r="J41" s="18"/>
    </row>
    <row r="42" spans="1:10" ht="30" x14ac:dyDescent="0.25">
      <c r="A42" s="13" t="s">
        <v>37</v>
      </c>
      <c r="B42" s="14" t="s">
        <v>38</v>
      </c>
      <c r="C42" s="40">
        <v>42133</v>
      </c>
      <c r="D42" s="16" t="s">
        <v>17</v>
      </c>
      <c r="E42" s="13"/>
      <c r="F42" s="43">
        <v>668900</v>
      </c>
      <c r="G42" s="43">
        <v>133780</v>
      </c>
      <c r="H42" s="18"/>
      <c r="I42" s="18"/>
      <c r="J42" s="18"/>
    </row>
    <row r="43" spans="1:10" ht="30" x14ac:dyDescent="0.25">
      <c r="A43" s="13" t="s">
        <v>24</v>
      </c>
      <c r="B43" s="14" t="s">
        <v>38</v>
      </c>
      <c r="C43" s="40">
        <v>42133</v>
      </c>
      <c r="D43" s="16" t="s">
        <v>17</v>
      </c>
      <c r="E43" s="13"/>
      <c r="F43" s="43">
        <v>668900</v>
      </c>
      <c r="G43" s="43">
        <v>133780</v>
      </c>
      <c r="H43" s="18"/>
      <c r="I43" s="18"/>
      <c r="J43" s="18"/>
    </row>
    <row r="44" spans="1:10" ht="30" x14ac:dyDescent="0.25">
      <c r="A44" s="13" t="s">
        <v>39</v>
      </c>
      <c r="B44" s="14" t="s">
        <v>38</v>
      </c>
      <c r="C44" s="40">
        <v>42133</v>
      </c>
      <c r="D44" s="16" t="s">
        <v>17</v>
      </c>
      <c r="E44" s="13"/>
      <c r="F44" s="43">
        <v>668900</v>
      </c>
      <c r="G44" s="43">
        <v>133780</v>
      </c>
      <c r="H44" s="18"/>
      <c r="I44" s="18"/>
      <c r="J44" s="18"/>
    </row>
    <row r="45" spans="1:10" s="26" customFormat="1" ht="30" x14ac:dyDescent="0.25">
      <c r="A45" s="19" t="s">
        <v>80</v>
      </c>
      <c r="B45" s="27" t="s">
        <v>38</v>
      </c>
      <c r="C45" s="41">
        <v>42133</v>
      </c>
      <c r="D45" s="25" t="s">
        <v>17</v>
      </c>
      <c r="E45" s="19"/>
      <c r="F45" s="43">
        <v>668900</v>
      </c>
      <c r="G45" s="43">
        <v>133780</v>
      </c>
      <c r="H45" s="28"/>
      <c r="I45" s="28"/>
      <c r="J45" s="28"/>
    </row>
    <row r="46" spans="1:10" s="26" customFormat="1" ht="30" x14ac:dyDescent="0.25">
      <c r="A46" s="26" t="s">
        <v>81</v>
      </c>
      <c r="B46" s="27" t="s">
        <v>38</v>
      </c>
      <c r="C46" s="41">
        <v>42133</v>
      </c>
      <c r="D46" s="25" t="s">
        <v>78</v>
      </c>
      <c r="E46" s="19"/>
      <c r="F46" s="43">
        <v>669</v>
      </c>
      <c r="G46" s="43">
        <v>134</v>
      </c>
      <c r="H46" s="28"/>
      <c r="I46" s="28"/>
      <c r="J46" s="28"/>
    </row>
    <row r="47" spans="1:10" ht="30" x14ac:dyDescent="0.25">
      <c r="A47" s="13"/>
      <c r="B47" s="14" t="s">
        <v>40</v>
      </c>
      <c r="C47" s="40">
        <v>42133</v>
      </c>
      <c r="D47" s="16" t="s">
        <v>17</v>
      </c>
      <c r="E47" s="13"/>
      <c r="F47" s="43">
        <v>897800</v>
      </c>
      <c r="G47" s="43">
        <v>179560</v>
      </c>
      <c r="H47" s="18"/>
      <c r="I47" s="18"/>
      <c r="J47" s="18"/>
    </row>
    <row r="48" spans="1:10" ht="30" x14ac:dyDescent="0.25">
      <c r="A48" s="13" t="s">
        <v>41</v>
      </c>
      <c r="B48" s="14" t="s">
        <v>42</v>
      </c>
      <c r="C48" s="40">
        <v>42133</v>
      </c>
      <c r="D48" s="16" t="s">
        <v>17</v>
      </c>
      <c r="E48" s="13"/>
      <c r="F48" s="43">
        <v>820300</v>
      </c>
      <c r="G48" s="43">
        <v>164060</v>
      </c>
      <c r="H48" s="18"/>
      <c r="I48" s="18"/>
      <c r="J48" s="18"/>
    </row>
    <row r="49" spans="1:10" x14ac:dyDescent="0.25">
      <c r="A49" s="13"/>
      <c r="B49" s="14" t="s">
        <v>43</v>
      </c>
      <c r="C49" s="40">
        <v>42133</v>
      </c>
      <c r="D49" s="16" t="s">
        <v>17</v>
      </c>
      <c r="E49" s="13"/>
      <c r="F49" s="43">
        <v>911900</v>
      </c>
      <c r="G49" s="43">
        <v>182380</v>
      </c>
      <c r="H49" s="18"/>
      <c r="I49" s="18"/>
      <c r="J49" s="18"/>
    </row>
    <row r="50" spans="1:10" x14ac:dyDescent="0.25">
      <c r="A50" s="13" t="s">
        <v>44</v>
      </c>
      <c r="B50" s="14" t="s">
        <v>45</v>
      </c>
      <c r="C50" s="40">
        <v>42133</v>
      </c>
      <c r="D50" s="16" t="s">
        <v>17</v>
      </c>
      <c r="E50" s="13"/>
      <c r="F50" s="43">
        <v>918100</v>
      </c>
      <c r="G50" s="43">
        <v>183620</v>
      </c>
      <c r="H50" s="18"/>
      <c r="I50" s="18"/>
      <c r="J50" s="18"/>
    </row>
    <row r="51" spans="1:10" ht="30" x14ac:dyDescent="0.25">
      <c r="A51" s="13" t="s">
        <v>46</v>
      </c>
      <c r="B51" s="14" t="s">
        <v>47</v>
      </c>
      <c r="C51" s="40">
        <v>42133</v>
      </c>
      <c r="D51" s="16" t="s">
        <v>17</v>
      </c>
      <c r="E51" s="13"/>
      <c r="F51" s="43">
        <v>773100</v>
      </c>
      <c r="G51" s="43">
        <v>154620</v>
      </c>
      <c r="H51" s="18"/>
      <c r="I51" s="18"/>
      <c r="J51" s="18"/>
    </row>
    <row r="52" spans="1:10" x14ac:dyDescent="0.25">
      <c r="A52" s="13" t="s">
        <v>48</v>
      </c>
      <c r="B52" s="14" t="s">
        <v>49</v>
      </c>
      <c r="C52" s="40">
        <v>42133</v>
      </c>
      <c r="D52" s="16" t="s">
        <v>50</v>
      </c>
      <c r="E52" s="13"/>
      <c r="F52" s="43">
        <f>47300/1.9775</f>
        <v>23919.089759797724</v>
      </c>
      <c r="G52" s="43">
        <f t="shared" ref="G52:G72" si="0">F52*0.2</f>
        <v>4783.8179519595451</v>
      </c>
      <c r="H52" s="18"/>
      <c r="I52" s="18"/>
      <c r="J52" s="18"/>
    </row>
    <row r="53" spans="1:10" x14ac:dyDescent="0.25">
      <c r="A53" s="13" t="s">
        <v>48</v>
      </c>
      <c r="B53" s="14" t="s">
        <v>51</v>
      </c>
      <c r="C53" s="40">
        <v>42133</v>
      </c>
      <c r="D53" s="16" t="s">
        <v>50</v>
      </c>
      <c r="E53" s="13"/>
      <c r="F53" s="43">
        <f>47310/1.9775</f>
        <v>23924.146649810365</v>
      </c>
      <c r="G53" s="43">
        <f t="shared" si="0"/>
        <v>4784.8293299620736</v>
      </c>
      <c r="H53" s="18"/>
      <c r="I53" s="18"/>
      <c r="J53" s="18"/>
    </row>
    <row r="54" spans="1:10" x14ac:dyDescent="0.25">
      <c r="A54" s="13" t="s">
        <v>48</v>
      </c>
      <c r="B54" s="14" t="s">
        <v>52</v>
      </c>
      <c r="C54" s="40">
        <v>42133</v>
      </c>
      <c r="D54" s="16" t="s">
        <v>50</v>
      </c>
      <c r="E54" s="13"/>
      <c r="F54" s="43">
        <f>48063/1.9775</f>
        <v>24304.930467762326</v>
      </c>
      <c r="G54" s="43">
        <f t="shared" si="0"/>
        <v>4860.9860935524657</v>
      </c>
      <c r="H54" s="18"/>
      <c r="I54" s="18"/>
      <c r="J54" s="18"/>
    </row>
    <row r="55" spans="1:10" x14ac:dyDescent="0.25">
      <c r="A55" s="13" t="s">
        <v>48</v>
      </c>
      <c r="B55" s="14" t="s">
        <v>53</v>
      </c>
      <c r="C55" s="40">
        <v>42133</v>
      </c>
      <c r="D55" s="16" t="s">
        <v>50</v>
      </c>
      <c r="E55" s="13"/>
      <c r="F55" s="43">
        <f>48616/1.9775</f>
        <v>24584.576485461439</v>
      </c>
      <c r="G55" s="43">
        <f t="shared" si="0"/>
        <v>4916.9152970922878</v>
      </c>
      <c r="H55" s="18"/>
      <c r="I55" s="18"/>
      <c r="J55" s="18"/>
    </row>
    <row r="56" spans="1:10" ht="30" x14ac:dyDescent="0.25">
      <c r="A56" s="36" t="s">
        <v>48</v>
      </c>
      <c r="B56" s="37" t="s">
        <v>54</v>
      </c>
      <c r="C56" s="42">
        <v>42133</v>
      </c>
      <c r="D56" s="38" t="s">
        <v>50</v>
      </c>
      <c r="E56" s="36"/>
      <c r="F56" s="44">
        <f>48626/1.9775</f>
        <v>24589.633375474084</v>
      </c>
      <c r="G56" s="43">
        <f t="shared" si="0"/>
        <v>4917.9266750948173</v>
      </c>
      <c r="H56" s="39"/>
      <c r="I56" s="39"/>
      <c r="J56" s="18"/>
    </row>
    <row r="57" spans="1:10" ht="30" x14ac:dyDescent="0.25">
      <c r="A57" s="13" t="s">
        <v>55</v>
      </c>
      <c r="B57" s="14" t="s">
        <v>56</v>
      </c>
      <c r="C57" s="40">
        <v>42133</v>
      </c>
      <c r="D57" s="16" t="s">
        <v>50</v>
      </c>
      <c r="E57" s="13"/>
      <c r="F57" s="43">
        <f>55890/1.9425</f>
        <v>28772.200772200773</v>
      </c>
      <c r="G57" s="43">
        <f t="shared" si="0"/>
        <v>5754.4401544401553</v>
      </c>
      <c r="H57" s="18"/>
      <c r="I57" s="18"/>
      <c r="J57" s="18"/>
    </row>
    <row r="58" spans="1:10" x14ac:dyDescent="0.25">
      <c r="A58" s="13" t="s">
        <v>55</v>
      </c>
      <c r="B58" s="14" t="s">
        <v>57</v>
      </c>
      <c r="C58" s="40">
        <v>42133</v>
      </c>
      <c r="D58" s="16" t="s">
        <v>50</v>
      </c>
      <c r="E58" s="13"/>
      <c r="F58" s="43">
        <f>56878/1.9425</f>
        <v>29280.823680823683</v>
      </c>
      <c r="G58" s="43">
        <f t="shared" si="0"/>
        <v>5856.1647361647374</v>
      </c>
      <c r="H58" s="18"/>
      <c r="I58" s="18"/>
      <c r="J58" s="18"/>
    </row>
    <row r="59" spans="1:10" x14ac:dyDescent="0.25">
      <c r="A59" s="13" t="s">
        <v>55</v>
      </c>
      <c r="B59" s="14" t="s">
        <v>58</v>
      </c>
      <c r="C59" s="40">
        <v>42133</v>
      </c>
      <c r="D59" s="16" t="s">
        <v>50</v>
      </c>
      <c r="E59" s="13"/>
      <c r="F59" s="43">
        <f>58316/1.9425</f>
        <v>30021.106821106823</v>
      </c>
      <c r="G59" s="43">
        <f t="shared" si="0"/>
        <v>6004.2213642213646</v>
      </c>
      <c r="H59" s="18"/>
      <c r="I59" s="18"/>
      <c r="J59" s="18"/>
    </row>
    <row r="60" spans="1:10" x14ac:dyDescent="0.25">
      <c r="A60" s="13" t="s">
        <v>55</v>
      </c>
      <c r="B60" s="14" t="s">
        <v>59</v>
      </c>
      <c r="C60" s="40">
        <v>42133</v>
      </c>
      <c r="D60" s="16" t="s">
        <v>50</v>
      </c>
      <c r="E60" s="13"/>
      <c r="F60" s="43">
        <f>58326/1.9425</f>
        <v>30026.254826254826</v>
      </c>
      <c r="G60" s="43">
        <f t="shared" si="0"/>
        <v>6005.2509652509652</v>
      </c>
      <c r="H60" s="18"/>
      <c r="I60" s="18"/>
      <c r="J60" s="18"/>
    </row>
    <row r="61" spans="1:10" ht="30" x14ac:dyDescent="0.25">
      <c r="A61" s="13" t="s">
        <v>60</v>
      </c>
      <c r="B61" s="14" t="s">
        <v>61</v>
      </c>
      <c r="C61" s="40">
        <v>41502</v>
      </c>
      <c r="D61" s="16" t="s">
        <v>50</v>
      </c>
      <c r="E61" s="13"/>
      <c r="F61" s="43">
        <f>148900/1.9775</f>
        <v>75297.092288242726</v>
      </c>
      <c r="G61" s="43">
        <f t="shared" si="0"/>
        <v>15059.418457648546</v>
      </c>
      <c r="H61" s="18"/>
      <c r="I61" s="18"/>
      <c r="J61" s="18"/>
    </row>
    <row r="62" spans="1:10" ht="30" x14ac:dyDescent="0.25">
      <c r="A62" s="13" t="s">
        <v>60</v>
      </c>
      <c r="B62" s="14" t="s">
        <v>62</v>
      </c>
      <c r="C62" s="40">
        <v>41502</v>
      </c>
      <c r="D62" s="16" t="s">
        <v>50</v>
      </c>
      <c r="E62" s="13"/>
      <c r="F62" s="43">
        <f>150048/1.9775</f>
        <v>75877.623261694054</v>
      </c>
      <c r="G62" s="43">
        <f t="shared" si="0"/>
        <v>15175.524652338812</v>
      </c>
      <c r="H62" s="18"/>
      <c r="I62" s="18"/>
      <c r="J62" s="18"/>
    </row>
    <row r="63" spans="1:10" ht="30" x14ac:dyDescent="0.25">
      <c r="A63" s="13" t="s">
        <v>60</v>
      </c>
      <c r="B63" s="14" t="s">
        <v>63</v>
      </c>
      <c r="C63" s="40">
        <v>41502</v>
      </c>
      <c r="D63" s="16" t="s">
        <v>50</v>
      </c>
      <c r="E63" s="13"/>
      <c r="F63" s="43">
        <f>150592/1.9775</f>
        <v>76152.718078381789</v>
      </c>
      <c r="G63" s="43">
        <f t="shared" si="0"/>
        <v>15230.543615676359</v>
      </c>
      <c r="H63" s="18"/>
      <c r="I63" s="18"/>
      <c r="J63" s="18"/>
    </row>
    <row r="64" spans="1:10" ht="30" x14ac:dyDescent="0.25">
      <c r="A64" s="13" t="s">
        <v>64</v>
      </c>
      <c r="B64" s="14" t="s">
        <v>65</v>
      </c>
      <c r="C64" s="40">
        <v>41502</v>
      </c>
      <c r="D64" s="16" t="s">
        <v>50</v>
      </c>
      <c r="E64" s="13"/>
      <c r="F64" s="43">
        <f>139000/1.9775</f>
        <v>70290.771175726928</v>
      </c>
      <c r="G64" s="43">
        <f t="shared" si="0"/>
        <v>14058.154235145386</v>
      </c>
      <c r="H64" s="18"/>
      <c r="I64" s="18"/>
      <c r="J64" s="18"/>
    </row>
    <row r="65" spans="1:10" ht="30" x14ac:dyDescent="0.25">
      <c r="A65" s="13" t="s">
        <v>64</v>
      </c>
      <c r="B65" s="14" t="s">
        <v>66</v>
      </c>
      <c r="C65" s="40">
        <v>41502</v>
      </c>
      <c r="D65" s="16" t="s">
        <v>50</v>
      </c>
      <c r="E65" s="13"/>
      <c r="F65" s="43">
        <f>140148/1.9775</f>
        <v>70871.302149178257</v>
      </c>
      <c r="G65" s="43">
        <f t="shared" si="0"/>
        <v>14174.260429835653</v>
      </c>
      <c r="H65" s="18"/>
      <c r="I65" s="18"/>
      <c r="J65" s="18"/>
    </row>
    <row r="66" spans="1:10" ht="30" x14ac:dyDescent="0.25">
      <c r="A66" s="13" t="s">
        <v>64</v>
      </c>
      <c r="B66" s="14" t="s">
        <v>67</v>
      </c>
      <c r="C66" s="40">
        <v>41502</v>
      </c>
      <c r="D66" s="16" t="s">
        <v>50</v>
      </c>
      <c r="E66" s="13"/>
      <c r="F66" s="43">
        <f>140692/1.9775</f>
        <v>71146.396965865992</v>
      </c>
      <c r="G66" s="43">
        <f t="shared" si="0"/>
        <v>14229.279393173199</v>
      </c>
      <c r="H66" s="18"/>
      <c r="I66" s="18"/>
      <c r="J66" s="18"/>
    </row>
    <row r="67" spans="1:10" ht="18" customHeight="1" x14ac:dyDescent="0.25">
      <c r="A67" s="13" t="s">
        <v>68</v>
      </c>
      <c r="B67" s="14" t="s">
        <v>69</v>
      </c>
      <c r="C67" s="40">
        <v>41502</v>
      </c>
      <c r="D67" s="16" t="s">
        <v>50</v>
      </c>
      <c r="E67" s="13"/>
      <c r="F67" s="43">
        <f>139000/1.9775</f>
        <v>70290.771175726928</v>
      </c>
      <c r="G67" s="43">
        <f t="shared" si="0"/>
        <v>14058.154235145386</v>
      </c>
      <c r="H67" s="18"/>
      <c r="I67" s="18"/>
      <c r="J67" s="18"/>
    </row>
    <row r="68" spans="1:10" ht="30" x14ac:dyDescent="0.25">
      <c r="A68" s="13" t="s">
        <v>68</v>
      </c>
      <c r="B68" s="14" t="s">
        <v>70</v>
      </c>
      <c r="C68" s="40">
        <v>41502</v>
      </c>
      <c r="D68" s="16" t="s">
        <v>50</v>
      </c>
      <c r="E68" s="13"/>
      <c r="F68" s="43">
        <f>140148/1.9775</f>
        <v>70871.302149178257</v>
      </c>
      <c r="G68" s="43">
        <f t="shared" si="0"/>
        <v>14174.260429835653</v>
      </c>
      <c r="H68" s="18"/>
      <c r="I68" s="18"/>
      <c r="J68" s="18"/>
    </row>
    <row r="69" spans="1:10" ht="30" x14ac:dyDescent="0.25">
      <c r="A69" s="13" t="s">
        <v>68</v>
      </c>
      <c r="B69" s="14" t="s">
        <v>71</v>
      </c>
      <c r="C69" s="40">
        <v>41502</v>
      </c>
      <c r="D69" s="16" t="s">
        <v>50</v>
      </c>
      <c r="E69" s="13"/>
      <c r="F69" s="43">
        <f>140692/1.9775</f>
        <v>71146.396965865992</v>
      </c>
      <c r="G69" s="43">
        <f t="shared" si="0"/>
        <v>14229.279393173199</v>
      </c>
      <c r="H69" s="18"/>
      <c r="I69" s="18"/>
      <c r="J69" s="18"/>
    </row>
    <row r="70" spans="1:10" ht="30" x14ac:dyDescent="0.25">
      <c r="A70" s="13" t="s">
        <v>72</v>
      </c>
      <c r="B70" s="14" t="s">
        <v>73</v>
      </c>
      <c r="C70" s="40">
        <v>41502</v>
      </c>
      <c r="D70" s="16" t="s">
        <v>50</v>
      </c>
      <c r="E70" s="13"/>
      <c r="F70" s="43">
        <f>139000/1.9775</f>
        <v>70290.771175726928</v>
      </c>
      <c r="G70" s="43">
        <f t="shared" si="0"/>
        <v>14058.154235145386</v>
      </c>
      <c r="H70" s="18"/>
      <c r="I70" s="18"/>
      <c r="J70" s="18"/>
    </row>
    <row r="71" spans="1:10" ht="30" x14ac:dyDescent="0.25">
      <c r="A71" s="13" t="s">
        <v>72</v>
      </c>
      <c r="B71" s="14" t="s">
        <v>74</v>
      </c>
      <c r="C71" s="40">
        <v>41502</v>
      </c>
      <c r="D71" s="16" t="s">
        <v>50</v>
      </c>
      <c r="E71" s="13"/>
      <c r="F71" s="43">
        <f>140148/1.9775</f>
        <v>70871.302149178257</v>
      </c>
      <c r="G71" s="43">
        <f t="shared" si="0"/>
        <v>14174.260429835653</v>
      </c>
      <c r="H71" s="18"/>
      <c r="I71" s="18"/>
      <c r="J71" s="18"/>
    </row>
    <row r="72" spans="1:10" ht="30" x14ac:dyDescent="0.25">
      <c r="A72" s="13" t="s">
        <v>72</v>
      </c>
      <c r="B72" s="14" t="s">
        <v>75</v>
      </c>
      <c r="C72" s="40">
        <v>41502</v>
      </c>
      <c r="D72" s="16" t="s">
        <v>50</v>
      </c>
      <c r="E72" s="13"/>
      <c r="F72" s="43">
        <f>140692/1.9775</f>
        <v>71146.396965865992</v>
      </c>
      <c r="G72" s="43">
        <f t="shared" si="0"/>
        <v>14229.279393173199</v>
      </c>
      <c r="H72" s="18"/>
      <c r="I72" s="18"/>
      <c r="J72" s="18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  <row r="177" spans="9:10" x14ac:dyDescent="0.25">
      <c r="I177" s="17"/>
      <c r="J177" s="17"/>
    </row>
    <row r="178" spans="9:10" x14ac:dyDescent="0.25">
      <c r="I178" s="17"/>
      <c r="J178" s="17"/>
    </row>
    <row r="179" spans="9:10" x14ac:dyDescent="0.25">
      <c r="I179" s="17"/>
      <c r="J179" s="17"/>
    </row>
  </sheetData>
  <mergeCells count="5">
    <mergeCell ref="A6:G6"/>
    <mergeCell ref="A1:G1"/>
    <mergeCell ref="A2:G2"/>
    <mergeCell ref="A3:G3"/>
    <mergeCell ref="A4:G4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workbookViewId="0">
      <selection sqref="A1:IV65536"/>
    </sheetView>
  </sheetViews>
  <sheetFormatPr defaultRowHeight="15" x14ac:dyDescent="0.25"/>
  <cols>
    <col min="1" max="1" width="13.710937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83</v>
      </c>
      <c r="B4" s="59"/>
      <c r="C4" s="59"/>
      <c r="D4" s="59"/>
      <c r="E4" s="59"/>
      <c r="F4" s="59"/>
      <c r="G4" s="59"/>
    </row>
    <row r="5" spans="1:7" x14ac:dyDescent="0.25">
      <c r="A5" s="23"/>
      <c r="B5" s="3"/>
      <c r="C5" s="23"/>
      <c r="D5" s="23"/>
      <c r="E5" s="23"/>
      <c r="F5" s="23"/>
      <c r="G5" s="23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21"/>
      <c r="B7" s="4"/>
      <c r="C7" s="21"/>
      <c r="D7" s="22"/>
      <c r="E7" s="21"/>
      <c r="F7" s="21"/>
      <c r="G7" s="21"/>
    </row>
    <row r="8" spans="1:7" x14ac:dyDescent="0.25">
      <c r="A8" s="21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21"/>
      <c r="B9" s="8"/>
      <c r="C9" s="6"/>
      <c r="D9" s="7"/>
      <c r="E9" s="6"/>
      <c r="F9" s="6"/>
      <c r="G9" s="6"/>
    </row>
    <row r="10" spans="1:7" x14ac:dyDescent="0.25">
      <c r="A10" s="21" t="s">
        <v>5</v>
      </c>
      <c r="B10" s="8"/>
      <c r="C10" s="6"/>
      <c r="D10" s="7"/>
      <c r="E10" s="6"/>
      <c r="F10" s="6"/>
      <c r="G10" s="6"/>
    </row>
    <row r="11" spans="1:7" x14ac:dyDescent="0.25">
      <c r="A11" s="21"/>
      <c r="B11" s="8"/>
      <c r="C11" s="6"/>
      <c r="D11" s="7"/>
      <c r="E11" s="6"/>
      <c r="F11" s="6"/>
      <c r="G11" s="6"/>
    </row>
    <row r="12" spans="1:7" x14ac:dyDescent="0.25">
      <c r="A12" s="21" t="s">
        <v>6</v>
      </c>
      <c r="B12" s="8"/>
      <c r="C12" s="6"/>
      <c r="D12" s="7"/>
      <c r="E12" s="6"/>
      <c r="F12" s="6"/>
      <c r="G12" s="6"/>
    </row>
    <row r="13" spans="1:7" x14ac:dyDescent="0.25">
      <c r="A13" s="21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10" x14ac:dyDescent="0.25">
      <c r="A18" s="13" t="s">
        <v>15</v>
      </c>
      <c r="B18" s="14" t="s">
        <v>16</v>
      </c>
      <c r="C18" s="40">
        <v>42133</v>
      </c>
      <c r="D18" s="16" t="s">
        <v>17</v>
      </c>
      <c r="E18" s="13"/>
      <c r="F18" s="43">
        <v>1010760</v>
      </c>
      <c r="G18" s="43">
        <v>202152</v>
      </c>
      <c r="H18" s="18"/>
      <c r="I18" s="18"/>
      <c r="J18" s="18"/>
    </row>
    <row r="19" spans="1:10" x14ac:dyDescent="0.25">
      <c r="A19" s="13" t="s">
        <v>15</v>
      </c>
      <c r="B19" s="14" t="s">
        <v>18</v>
      </c>
      <c r="C19" s="40">
        <v>42133</v>
      </c>
      <c r="D19" s="16" t="s">
        <v>17</v>
      </c>
      <c r="E19" s="13"/>
      <c r="F19" s="43">
        <v>1019000</v>
      </c>
      <c r="G19" s="43">
        <v>203800</v>
      </c>
      <c r="H19" s="18"/>
      <c r="I19" s="18"/>
      <c r="J19" s="18"/>
    </row>
    <row r="20" spans="1:10" x14ac:dyDescent="0.25">
      <c r="A20" s="13" t="s">
        <v>15</v>
      </c>
      <c r="B20" s="14" t="s">
        <v>19</v>
      </c>
      <c r="C20" s="40">
        <v>42133</v>
      </c>
      <c r="D20" s="16" t="s">
        <v>17</v>
      </c>
      <c r="E20" s="13"/>
      <c r="F20" s="43">
        <v>1027300</v>
      </c>
      <c r="G20" s="43">
        <v>205460</v>
      </c>
      <c r="H20" s="18"/>
      <c r="I20" s="18"/>
      <c r="J20" s="18"/>
    </row>
    <row r="21" spans="1:10" x14ac:dyDescent="0.25">
      <c r="A21" s="13" t="s">
        <v>15</v>
      </c>
      <c r="B21" s="14" t="s">
        <v>20</v>
      </c>
      <c r="C21" s="40">
        <v>42133</v>
      </c>
      <c r="D21" s="16" t="s">
        <v>17</v>
      </c>
      <c r="E21" s="13"/>
      <c r="F21" s="43">
        <v>1027300</v>
      </c>
      <c r="G21" s="43">
        <v>205460</v>
      </c>
      <c r="H21" s="18"/>
      <c r="I21" s="18"/>
      <c r="J21" s="18"/>
    </row>
    <row r="22" spans="1:10" s="26" customFormat="1" x14ac:dyDescent="0.25">
      <c r="A22" s="19" t="s">
        <v>77</v>
      </c>
      <c r="B22" s="19" t="s">
        <v>16</v>
      </c>
      <c r="C22" s="41">
        <v>42133</v>
      </c>
      <c r="D22" s="25" t="s">
        <v>78</v>
      </c>
      <c r="E22" s="19"/>
      <c r="F22" s="43">
        <v>1011</v>
      </c>
      <c r="G22" s="43">
        <v>202</v>
      </c>
      <c r="H22" s="18"/>
      <c r="I22" s="18"/>
      <c r="J22" s="28"/>
    </row>
    <row r="23" spans="1:10" s="26" customFormat="1" x14ac:dyDescent="0.25">
      <c r="A23" s="19" t="s">
        <v>77</v>
      </c>
      <c r="B23" s="19" t="s">
        <v>18</v>
      </c>
      <c r="C23" s="41">
        <v>42133</v>
      </c>
      <c r="D23" s="25" t="s">
        <v>78</v>
      </c>
      <c r="E23" s="19"/>
      <c r="F23" s="43">
        <v>1019</v>
      </c>
      <c r="G23" s="43">
        <v>203</v>
      </c>
      <c r="H23" s="18"/>
      <c r="I23" s="18"/>
      <c r="J23" s="28"/>
    </row>
    <row r="24" spans="1:10" s="26" customFormat="1" x14ac:dyDescent="0.25">
      <c r="A24" s="19" t="s">
        <v>77</v>
      </c>
      <c r="B24" s="19" t="s">
        <v>19</v>
      </c>
      <c r="C24" s="41">
        <v>42133</v>
      </c>
      <c r="D24" s="25" t="s">
        <v>78</v>
      </c>
      <c r="E24" s="19"/>
      <c r="F24" s="43">
        <v>1027</v>
      </c>
      <c r="G24" s="43">
        <v>205</v>
      </c>
      <c r="H24" s="18"/>
      <c r="I24" s="18"/>
      <c r="J24" s="28"/>
    </row>
    <row r="25" spans="1:10" s="26" customFormat="1" x14ac:dyDescent="0.25">
      <c r="A25" s="19" t="s">
        <v>77</v>
      </c>
      <c r="B25" s="19" t="s">
        <v>20</v>
      </c>
      <c r="C25" s="41">
        <v>42133</v>
      </c>
      <c r="D25" s="25" t="s">
        <v>78</v>
      </c>
      <c r="E25" s="19"/>
      <c r="F25" s="43">
        <v>1027</v>
      </c>
      <c r="G25" s="43">
        <v>205</v>
      </c>
      <c r="H25" s="18"/>
      <c r="I25" s="18"/>
      <c r="J25" s="28"/>
    </row>
    <row r="26" spans="1:10" x14ac:dyDescent="0.25">
      <c r="A26" s="13" t="s">
        <v>21</v>
      </c>
      <c r="B26" s="14" t="s">
        <v>16</v>
      </c>
      <c r="C26" s="40">
        <v>42133</v>
      </c>
      <c r="D26" s="16" t="s">
        <v>17</v>
      </c>
      <c r="E26" s="13"/>
      <c r="F26" s="43">
        <v>1010760</v>
      </c>
      <c r="G26" s="43">
        <v>202152</v>
      </c>
      <c r="H26" s="18"/>
      <c r="I26" s="18"/>
      <c r="J26" s="18"/>
    </row>
    <row r="27" spans="1:10" x14ac:dyDescent="0.25">
      <c r="A27" s="13" t="s">
        <v>21</v>
      </c>
      <c r="B27" s="14" t="s">
        <v>18</v>
      </c>
      <c r="C27" s="40">
        <v>42133</v>
      </c>
      <c r="D27" s="16" t="s">
        <v>17</v>
      </c>
      <c r="E27" s="13"/>
      <c r="F27" s="43">
        <v>1019000</v>
      </c>
      <c r="G27" s="43">
        <v>203800</v>
      </c>
      <c r="H27" s="18"/>
      <c r="I27" s="18"/>
      <c r="J27" s="18"/>
    </row>
    <row r="28" spans="1:10" x14ac:dyDescent="0.25">
      <c r="A28" s="13" t="s">
        <v>21</v>
      </c>
      <c r="B28" s="14" t="s">
        <v>19</v>
      </c>
      <c r="C28" s="40">
        <v>42133</v>
      </c>
      <c r="D28" s="16" t="s">
        <v>17</v>
      </c>
      <c r="E28" s="13"/>
      <c r="F28" s="43">
        <v>1027300</v>
      </c>
      <c r="G28" s="43">
        <v>205460</v>
      </c>
      <c r="H28" s="18"/>
      <c r="I28" s="18"/>
      <c r="J28" s="18"/>
    </row>
    <row r="29" spans="1:10" x14ac:dyDescent="0.25">
      <c r="A29" s="13" t="s">
        <v>21</v>
      </c>
      <c r="B29" s="14" t="s">
        <v>20</v>
      </c>
      <c r="C29" s="40">
        <v>42133</v>
      </c>
      <c r="D29" s="16" t="s">
        <v>17</v>
      </c>
      <c r="E29" s="13"/>
      <c r="F29" s="43">
        <v>1027300</v>
      </c>
      <c r="G29" s="43">
        <v>205460</v>
      </c>
      <c r="H29" s="18"/>
      <c r="I29" s="18"/>
      <c r="J29" s="18"/>
    </row>
    <row r="30" spans="1:10" ht="30" x14ac:dyDescent="0.25">
      <c r="A30" s="13" t="s">
        <v>22</v>
      </c>
      <c r="B30" s="14" t="s">
        <v>23</v>
      </c>
      <c r="C30" s="40">
        <v>42133</v>
      </c>
      <c r="D30" s="16" t="s">
        <v>17</v>
      </c>
      <c r="E30" s="13"/>
      <c r="F30" s="43">
        <v>768200</v>
      </c>
      <c r="G30" s="43">
        <v>153640</v>
      </c>
      <c r="H30" s="18"/>
      <c r="I30" s="18"/>
      <c r="J30" s="18"/>
    </row>
    <row r="31" spans="1:10" ht="30" x14ac:dyDescent="0.25">
      <c r="A31" s="13" t="s">
        <v>24</v>
      </c>
      <c r="B31" s="14" t="s">
        <v>23</v>
      </c>
      <c r="C31" s="40">
        <v>42133</v>
      </c>
      <c r="D31" s="16" t="s">
        <v>17</v>
      </c>
      <c r="E31" s="13"/>
      <c r="F31" s="43">
        <v>768200</v>
      </c>
      <c r="G31" s="43">
        <v>153640</v>
      </c>
      <c r="H31" s="18"/>
      <c r="I31" s="18"/>
      <c r="J31" s="18"/>
    </row>
    <row r="32" spans="1:10" s="26" customFormat="1" ht="30" x14ac:dyDescent="0.25">
      <c r="A32" s="19" t="s">
        <v>80</v>
      </c>
      <c r="B32" s="27" t="s">
        <v>23</v>
      </c>
      <c r="C32" s="41">
        <v>42133</v>
      </c>
      <c r="D32" s="25" t="s">
        <v>17</v>
      </c>
      <c r="E32" s="19"/>
      <c r="F32" s="43">
        <v>768200</v>
      </c>
      <c r="G32" s="43">
        <v>153640</v>
      </c>
      <c r="H32" s="18"/>
      <c r="I32" s="18"/>
      <c r="J32" s="28"/>
    </row>
    <row r="33" spans="1:10" s="26" customFormat="1" ht="30" x14ac:dyDescent="0.25">
      <c r="A33" s="26" t="s">
        <v>81</v>
      </c>
      <c r="B33" s="27" t="s">
        <v>23</v>
      </c>
      <c r="C33" s="41">
        <v>42133</v>
      </c>
      <c r="D33" s="25" t="s">
        <v>78</v>
      </c>
      <c r="E33" s="19"/>
      <c r="F33" s="43">
        <v>768</v>
      </c>
      <c r="G33" s="43">
        <v>154</v>
      </c>
      <c r="H33" s="18"/>
      <c r="I33" s="18"/>
      <c r="J33" s="28"/>
    </row>
    <row r="34" spans="1:10" ht="30" x14ac:dyDescent="0.25">
      <c r="A34" s="13" t="s">
        <v>25</v>
      </c>
      <c r="B34" s="14" t="s">
        <v>26</v>
      </c>
      <c r="C34" s="40">
        <v>42133</v>
      </c>
      <c r="D34" s="16" t="s">
        <v>17</v>
      </c>
      <c r="E34" s="13"/>
      <c r="F34" s="43">
        <v>771900</v>
      </c>
      <c r="G34" s="43">
        <v>154380</v>
      </c>
      <c r="H34" s="18"/>
      <c r="I34" s="18"/>
      <c r="J34" s="18"/>
    </row>
    <row r="35" spans="1:10" x14ac:dyDescent="0.25">
      <c r="A35" s="13" t="s">
        <v>27</v>
      </c>
      <c r="B35" s="14" t="s">
        <v>28</v>
      </c>
      <c r="C35" s="40">
        <v>42133</v>
      </c>
      <c r="D35" s="16" t="s">
        <v>17</v>
      </c>
      <c r="E35" s="13"/>
      <c r="F35" s="43">
        <v>795300</v>
      </c>
      <c r="G35" s="43">
        <v>159060</v>
      </c>
      <c r="H35" s="18"/>
      <c r="I35" s="18"/>
      <c r="J35" s="18"/>
    </row>
    <row r="36" spans="1:10" ht="30" x14ac:dyDescent="0.25">
      <c r="A36" s="13" t="s">
        <v>29</v>
      </c>
      <c r="B36" s="14" t="s">
        <v>30</v>
      </c>
      <c r="C36" s="40">
        <v>42133</v>
      </c>
      <c r="D36" s="16" t="s">
        <v>17</v>
      </c>
      <c r="E36" s="13"/>
      <c r="F36" s="43">
        <v>811200</v>
      </c>
      <c r="G36" s="43">
        <v>162240</v>
      </c>
      <c r="H36" s="18"/>
      <c r="I36" s="18"/>
      <c r="J36" s="18"/>
    </row>
    <row r="37" spans="1:10" ht="30" x14ac:dyDescent="0.25">
      <c r="A37" s="13" t="s">
        <v>31</v>
      </c>
      <c r="B37" s="14" t="s">
        <v>32</v>
      </c>
      <c r="C37" s="40">
        <v>42133</v>
      </c>
      <c r="D37" s="16" t="s">
        <v>17</v>
      </c>
      <c r="E37" s="13"/>
      <c r="F37" s="43">
        <v>892700</v>
      </c>
      <c r="G37" s="43">
        <v>178540</v>
      </c>
      <c r="H37" s="18"/>
      <c r="I37" s="18"/>
      <c r="J37" s="18"/>
    </row>
    <row r="38" spans="1:10" ht="30" x14ac:dyDescent="0.25">
      <c r="A38" s="13" t="s">
        <v>31</v>
      </c>
      <c r="B38" s="14" t="s">
        <v>33</v>
      </c>
      <c r="C38" s="40">
        <v>42133</v>
      </c>
      <c r="D38" s="16" t="s">
        <v>17</v>
      </c>
      <c r="E38" s="13"/>
      <c r="F38" s="43">
        <v>903900</v>
      </c>
      <c r="G38" s="43">
        <v>180780</v>
      </c>
      <c r="H38" s="18"/>
      <c r="I38" s="18"/>
      <c r="J38" s="18"/>
    </row>
    <row r="39" spans="1:10" ht="30" x14ac:dyDescent="0.25">
      <c r="A39" s="13" t="s">
        <v>31</v>
      </c>
      <c r="B39" s="14" t="s">
        <v>34</v>
      </c>
      <c r="C39" s="40">
        <v>42133</v>
      </c>
      <c r="D39" s="16" t="s">
        <v>17</v>
      </c>
      <c r="E39" s="13"/>
      <c r="F39" s="43">
        <v>912200</v>
      </c>
      <c r="G39" s="43">
        <v>182440</v>
      </c>
      <c r="H39" s="18"/>
      <c r="I39" s="18"/>
      <c r="J39" s="18"/>
    </row>
    <row r="40" spans="1:10" ht="30" x14ac:dyDescent="0.25">
      <c r="A40" s="13" t="s">
        <v>31</v>
      </c>
      <c r="B40" s="14" t="s">
        <v>35</v>
      </c>
      <c r="C40" s="40">
        <v>42133</v>
      </c>
      <c r="D40" s="16" t="s">
        <v>17</v>
      </c>
      <c r="E40" s="13"/>
      <c r="F40" s="43">
        <v>796800</v>
      </c>
      <c r="G40" s="43">
        <v>159360</v>
      </c>
      <c r="H40" s="18"/>
      <c r="I40" s="18"/>
      <c r="J40" s="18"/>
    </row>
    <row r="41" spans="1:10" ht="30" x14ac:dyDescent="0.25">
      <c r="A41" s="13" t="s">
        <v>31</v>
      </c>
      <c r="B41" s="14" t="s">
        <v>36</v>
      </c>
      <c r="C41" s="40">
        <v>42133</v>
      </c>
      <c r="D41" s="16" t="s">
        <v>17</v>
      </c>
      <c r="E41" s="13"/>
      <c r="F41" s="43">
        <v>912200</v>
      </c>
      <c r="G41" s="43">
        <v>182440</v>
      </c>
      <c r="H41" s="18"/>
      <c r="I41" s="18"/>
      <c r="J41" s="18"/>
    </row>
    <row r="42" spans="1:10" ht="30" x14ac:dyDescent="0.25">
      <c r="A42" s="13" t="s">
        <v>37</v>
      </c>
      <c r="B42" s="14" t="s">
        <v>38</v>
      </c>
      <c r="C42" s="40">
        <v>42133</v>
      </c>
      <c r="D42" s="16" t="s">
        <v>17</v>
      </c>
      <c r="E42" s="13"/>
      <c r="F42" s="43">
        <v>668900</v>
      </c>
      <c r="G42" s="43">
        <v>133780</v>
      </c>
      <c r="H42" s="18"/>
      <c r="I42" s="18"/>
      <c r="J42" s="18"/>
    </row>
    <row r="43" spans="1:10" ht="30" x14ac:dyDescent="0.25">
      <c r="A43" s="13" t="s">
        <v>24</v>
      </c>
      <c r="B43" s="14" t="s">
        <v>38</v>
      </c>
      <c r="C43" s="40">
        <v>42133</v>
      </c>
      <c r="D43" s="16" t="s">
        <v>17</v>
      </c>
      <c r="E43" s="13"/>
      <c r="F43" s="43">
        <v>668900</v>
      </c>
      <c r="G43" s="43">
        <v>133780</v>
      </c>
      <c r="H43" s="18"/>
      <c r="I43" s="18"/>
      <c r="J43" s="18"/>
    </row>
    <row r="44" spans="1:10" ht="30" x14ac:dyDescent="0.25">
      <c r="A44" s="13" t="s">
        <v>39</v>
      </c>
      <c r="B44" s="14" t="s">
        <v>38</v>
      </c>
      <c r="C44" s="40">
        <v>42133</v>
      </c>
      <c r="D44" s="16" t="s">
        <v>17</v>
      </c>
      <c r="E44" s="13"/>
      <c r="F44" s="43">
        <v>668900</v>
      </c>
      <c r="G44" s="43">
        <v>133780</v>
      </c>
      <c r="H44" s="18"/>
      <c r="I44" s="18"/>
      <c r="J44" s="18"/>
    </row>
    <row r="45" spans="1:10" s="26" customFormat="1" ht="30" x14ac:dyDescent="0.25">
      <c r="A45" s="19" t="s">
        <v>80</v>
      </c>
      <c r="B45" s="27" t="s">
        <v>38</v>
      </c>
      <c r="C45" s="41">
        <v>42133</v>
      </c>
      <c r="D45" s="25" t="s">
        <v>17</v>
      </c>
      <c r="E45" s="19"/>
      <c r="F45" s="43">
        <v>668900</v>
      </c>
      <c r="G45" s="43">
        <v>133780</v>
      </c>
      <c r="H45" s="28"/>
      <c r="I45" s="28"/>
      <c r="J45" s="28"/>
    </row>
    <row r="46" spans="1:10" s="26" customFormat="1" ht="30" x14ac:dyDescent="0.25">
      <c r="A46" s="26" t="s">
        <v>81</v>
      </c>
      <c r="B46" s="27" t="s">
        <v>38</v>
      </c>
      <c r="C46" s="41">
        <v>42133</v>
      </c>
      <c r="D46" s="25" t="s">
        <v>78</v>
      </c>
      <c r="E46" s="19"/>
      <c r="F46" s="43">
        <v>669</v>
      </c>
      <c r="G46" s="43">
        <v>134</v>
      </c>
      <c r="H46" s="28"/>
      <c r="I46" s="28"/>
      <c r="J46" s="28"/>
    </row>
    <row r="47" spans="1:10" ht="30" x14ac:dyDescent="0.25">
      <c r="A47" s="13"/>
      <c r="B47" s="14" t="s">
        <v>40</v>
      </c>
      <c r="C47" s="40">
        <v>42133</v>
      </c>
      <c r="D47" s="16" t="s">
        <v>17</v>
      </c>
      <c r="E47" s="13"/>
      <c r="F47" s="43">
        <v>897800</v>
      </c>
      <c r="G47" s="43">
        <v>179560</v>
      </c>
      <c r="H47" s="18"/>
      <c r="I47" s="18"/>
      <c r="J47" s="18"/>
    </row>
    <row r="48" spans="1:10" ht="30" x14ac:dyDescent="0.25">
      <c r="A48" s="13" t="s">
        <v>41</v>
      </c>
      <c r="B48" s="14" t="s">
        <v>42</v>
      </c>
      <c r="C48" s="40">
        <v>42133</v>
      </c>
      <c r="D48" s="16" t="s">
        <v>17</v>
      </c>
      <c r="E48" s="13"/>
      <c r="F48" s="43">
        <v>820300</v>
      </c>
      <c r="G48" s="43">
        <v>164060</v>
      </c>
      <c r="H48" s="18"/>
      <c r="I48" s="18"/>
      <c r="J48" s="18"/>
    </row>
    <row r="49" spans="1:10" x14ac:dyDescent="0.25">
      <c r="A49" s="13"/>
      <c r="B49" s="14" t="s">
        <v>43</v>
      </c>
      <c r="C49" s="40">
        <v>42133</v>
      </c>
      <c r="D49" s="16" t="s">
        <v>17</v>
      </c>
      <c r="E49" s="13"/>
      <c r="F49" s="43">
        <v>911900</v>
      </c>
      <c r="G49" s="43">
        <v>182380</v>
      </c>
      <c r="H49" s="18"/>
      <c r="I49" s="18"/>
      <c r="J49" s="18"/>
    </row>
    <row r="50" spans="1:10" x14ac:dyDescent="0.25">
      <c r="A50" s="13" t="s">
        <v>44</v>
      </c>
      <c r="B50" s="14" t="s">
        <v>45</v>
      </c>
      <c r="C50" s="40">
        <v>42133</v>
      </c>
      <c r="D50" s="16" t="s">
        <v>17</v>
      </c>
      <c r="E50" s="13"/>
      <c r="F50" s="43">
        <v>918100</v>
      </c>
      <c r="G50" s="43">
        <v>183620</v>
      </c>
      <c r="H50" s="18"/>
      <c r="I50" s="18"/>
      <c r="J50" s="18"/>
    </row>
    <row r="51" spans="1:10" ht="30" x14ac:dyDescent="0.25">
      <c r="A51" s="13" t="s">
        <v>46</v>
      </c>
      <c r="B51" s="14" t="s">
        <v>47</v>
      </c>
      <c r="C51" s="40">
        <v>42133</v>
      </c>
      <c r="D51" s="16" t="s">
        <v>17</v>
      </c>
      <c r="E51" s="13"/>
      <c r="F51" s="43">
        <v>773100</v>
      </c>
      <c r="G51" s="43">
        <v>154620</v>
      </c>
      <c r="H51" s="18"/>
      <c r="I51" s="18"/>
      <c r="J51" s="18"/>
    </row>
    <row r="52" spans="1:10" x14ac:dyDescent="0.25">
      <c r="A52" s="13" t="s">
        <v>48</v>
      </c>
      <c r="B52" s="14" t="s">
        <v>49</v>
      </c>
      <c r="C52" s="40">
        <v>42133</v>
      </c>
      <c r="D52" s="16" t="s">
        <v>50</v>
      </c>
      <c r="E52" s="13"/>
      <c r="F52" s="43">
        <f>47300/1.9775</f>
        <v>23919.089759797724</v>
      </c>
      <c r="G52" s="43">
        <f t="shared" ref="G52:G72" si="0">F52*0.2</f>
        <v>4783.8179519595451</v>
      </c>
      <c r="H52" s="18"/>
      <c r="I52" s="18"/>
      <c r="J52" s="18"/>
    </row>
    <row r="53" spans="1:10" x14ac:dyDescent="0.25">
      <c r="A53" s="13" t="s">
        <v>48</v>
      </c>
      <c r="B53" s="14" t="s">
        <v>51</v>
      </c>
      <c r="C53" s="40">
        <v>42133</v>
      </c>
      <c r="D53" s="16" t="s">
        <v>50</v>
      </c>
      <c r="E53" s="13"/>
      <c r="F53" s="43">
        <f>47310/1.9775</f>
        <v>23924.146649810365</v>
      </c>
      <c r="G53" s="43">
        <f t="shared" si="0"/>
        <v>4784.8293299620736</v>
      </c>
      <c r="H53" s="18"/>
      <c r="I53" s="18"/>
      <c r="J53" s="18"/>
    </row>
    <row r="54" spans="1:10" x14ac:dyDescent="0.25">
      <c r="A54" s="13" t="s">
        <v>48</v>
      </c>
      <c r="B54" s="14" t="s">
        <v>52</v>
      </c>
      <c r="C54" s="40">
        <v>42133</v>
      </c>
      <c r="D54" s="16" t="s">
        <v>50</v>
      </c>
      <c r="E54" s="13"/>
      <c r="F54" s="43">
        <f>48063/1.9775</f>
        <v>24304.930467762326</v>
      </c>
      <c r="G54" s="43">
        <f t="shared" si="0"/>
        <v>4860.9860935524657</v>
      </c>
      <c r="H54" s="18"/>
      <c r="I54" s="18"/>
      <c r="J54" s="18"/>
    </row>
    <row r="55" spans="1:10" x14ac:dyDescent="0.25">
      <c r="A55" s="13" t="s">
        <v>48</v>
      </c>
      <c r="B55" s="14" t="s">
        <v>53</v>
      </c>
      <c r="C55" s="40">
        <v>42133</v>
      </c>
      <c r="D55" s="16" t="s">
        <v>50</v>
      </c>
      <c r="E55" s="13"/>
      <c r="F55" s="43">
        <f>48616/1.9775</f>
        <v>24584.576485461439</v>
      </c>
      <c r="G55" s="43">
        <f t="shared" si="0"/>
        <v>4916.9152970922878</v>
      </c>
      <c r="H55" s="18"/>
      <c r="I55" s="18"/>
      <c r="J55" s="18"/>
    </row>
    <row r="56" spans="1:10" ht="30" x14ac:dyDescent="0.25">
      <c r="A56" s="36" t="s">
        <v>48</v>
      </c>
      <c r="B56" s="37" t="s">
        <v>54</v>
      </c>
      <c r="C56" s="42">
        <v>42133</v>
      </c>
      <c r="D56" s="38" t="s">
        <v>50</v>
      </c>
      <c r="E56" s="36"/>
      <c r="F56" s="44">
        <f>48626/1.9775</f>
        <v>24589.633375474084</v>
      </c>
      <c r="G56" s="43">
        <f t="shared" si="0"/>
        <v>4917.9266750948173</v>
      </c>
      <c r="H56" s="39"/>
      <c r="I56" s="39"/>
      <c r="J56" s="18"/>
    </row>
    <row r="57" spans="1:10" ht="30" x14ac:dyDescent="0.25">
      <c r="A57" s="13" t="s">
        <v>55</v>
      </c>
      <c r="B57" s="14" t="s">
        <v>56</v>
      </c>
      <c r="C57" s="40">
        <v>42133</v>
      </c>
      <c r="D57" s="16" t="s">
        <v>50</v>
      </c>
      <c r="E57" s="13"/>
      <c r="F57" s="43">
        <f>55890/1.9425</f>
        <v>28772.200772200773</v>
      </c>
      <c r="G57" s="43">
        <f t="shared" si="0"/>
        <v>5754.4401544401553</v>
      </c>
      <c r="H57" s="18"/>
      <c r="I57" s="18"/>
      <c r="J57" s="18"/>
    </row>
    <row r="58" spans="1:10" x14ac:dyDescent="0.25">
      <c r="A58" s="13" t="s">
        <v>55</v>
      </c>
      <c r="B58" s="14" t="s">
        <v>57</v>
      </c>
      <c r="C58" s="40">
        <v>42133</v>
      </c>
      <c r="D58" s="16" t="s">
        <v>50</v>
      </c>
      <c r="E58" s="13"/>
      <c r="F58" s="43">
        <f>56878/1.9425</f>
        <v>29280.823680823683</v>
      </c>
      <c r="G58" s="43">
        <f t="shared" si="0"/>
        <v>5856.1647361647374</v>
      </c>
      <c r="H58" s="18"/>
      <c r="I58" s="18"/>
      <c r="J58" s="18"/>
    </row>
    <row r="59" spans="1:10" x14ac:dyDescent="0.25">
      <c r="A59" s="13" t="s">
        <v>55</v>
      </c>
      <c r="B59" s="14" t="s">
        <v>58</v>
      </c>
      <c r="C59" s="40">
        <v>42133</v>
      </c>
      <c r="D59" s="16" t="s">
        <v>50</v>
      </c>
      <c r="E59" s="13"/>
      <c r="F59" s="43">
        <f>58316/1.9425</f>
        <v>30021.106821106823</v>
      </c>
      <c r="G59" s="43">
        <f t="shared" si="0"/>
        <v>6004.2213642213646</v>
      </c>
      <c r="H59" s="18"/>
      <c r="I59" s="18"/>
      <c r="J59" s="18"/>
    </row>
    <row r="60" spans="1:10" x14ac:dyDescent="0.25">
      <c r="A60" s="13" t="s">
        <v>55</v>
      </c>
      <c r="B60" s="14" t="s">
        <v>59</v>
      </c>
      <c r="C60" s="40">
        <v>42133</v>
      </c>
      <c r="D60" s="16" t="s">
        <v>50</v>
      </c>
      <c r="E60" s="13"/>
      <c r="F60" s="43">
        <f>58326/1.9425</f>
        <v>30026.254826254826</v>
      </c>
      <c r="G60" s="43">
        <f t="shared" si="0"/>
        <v>6005.2509652509652</v>
      </c>
      <c r="H60" s="18"/>
      <c r="I60" s="18"/>
      <c r="J60" s="18"/>
    </row>
    <row r="61" spans="1:10" ht="30" x14ac:dyDescent="0.25">
      <c r="A61" s="13" t="s">
        <v>60</v>
      </c>
      <c r="B61" s="14" t="s">
        <v>61</v>
      </c>
      <c r="C61" s="40">
        <v>41502</v>
      </c>
      <c r="D61" s="16" t="s">
        <v>50</v>
      </c>
      <c r="E61" s="13"/>
      <c r="F61" s="43">
        <f>148900/1.9775</f>
        <v>75297.092288242726</v>
      </c>
      <c r="G61" s="43">
        <f t="shared" si="0"/>
        <v>15059.418457648546</v>
      </c>
      <c r="H61" s="18"/>
      <c r="I61" s="18"/>
      <c r="J61" s="18"/>
    </row>
    <row r="62" spans="1:10" ht="30" x14ac:dyDescent="0.25">
      <c r="A62" s="13" t="s">
        <v>60</v>
      </c>
      <c r="B62" s="14" t="s">
        <v>62</v>
      </c>
      <c r="C62" s="40">
        <v>41502</v>
      </c>
      <c r="D62" s="16" t="s">
        <v>50</v>
      </c>
      <c r="E62" s="13"/>
      <c r="F62" s="43">
        <f>150048/1.9775</f>
        <v>75877.623261694054</v>
      </c>
      <c r="G62" s="43">
        <f t="shared" si="0"/>
        <v>15175.524652338812</v>
      </c>
      <c r="H62" s="18"/>
      <c r="I62" s="18"/>
      <c r="J62" s="18"/>
    </row>
    <row r="63" spans="1:10" ht="30" x14ac:dyDescent="0.25">
      <c r="A63" s="13" t="s">
        <v>60</v>
      </c>
      <c r="B63" s="14" t="s">
        <v>63</v>
      </c>
      <c r="C63" s="40">
        <v>41502</v>
      </c>
      <c r="D63" s="16" t="s">
        <v>50</v>
      </c>
      <c r="E63" s="13"/>
      <c r="F63" s="43">
        <f>150592/1.9775</f>
        <v>76152.718078381789</v>
      </c>
      <c r="G63" s="43">
        <f t="shared" si="0"/>
        <v>15230.543615676359</v>
      </c>
      <c r="H63" s="18"/>
      <c r="I63" s="18"/>
      <c r="J63" s="18"/>
    </row>
    <row r="64" spans="1:10" ht="30" x14ac:dyDescent="0.25">
      <c r="A64" s="13" t="s">
        <v>64</v>
      </c>
      <c r="B64" s="14" t="s">
        <v>65</v>
      </c>
      <c r="C64" s="40">
        <v>41502</v>
      </c>
      <c r="D64" s="16" t="s">
        <v>50</v>
      </c>
      <c r="E64" s="13"/>
      <c r="F64" s="43">
        <f>139000/1.9775</f>
        <v>70290.771175726928</v>
      </c>
      <c r="G64" s="43">
        <f t="shared" si="0"/>
        <v>14058.154235145386</v>
      </c>
      <c r="H64" s="18"/>
      <c r="I64" s="18"/>
      <c r="J64" s="18"/>
    </row>
    <row r="65" spans="1:10" ht="30" x14ac:dyDescent="0.25">
      <c r="A65" s="13" t="s">
        <v>64</v>
      </c>
      <c r="B65" s="14" t="s">
        <v>66</v>
      </c>
      <c r="C65" s="40">
        <v>41502</v>
      </c>
      <c r="D65" s="16" t="s">
        <v>50</v>
      </c>
      <c r="E65" s="13"/>
      <c r="F65" s="43">
        <f>140148/1.9775</f>
        <v>70871.302149178257</v>
      </c>
      <c r="G65" s="43">
        <f t="shared" si="0"/>
        <v>14174.260429835653</v>
      </c>
      <c r="H65" s="18"/>
      <c r="I65" s="18"/>
      <c r="J65" s="18"/>
    </row>
    <row r="66" spans="1:10" ht="30" x14ac:dyDescent="0.25">
      <c r="A66" s="13" t="s">
        <v>64</v>
      </c>
      <c r="B66" s="14" t="s">
        <v>67</v>
      </c>
      <c r="C66" s="40">
        <v>41502</v>
      </c>
      <c r="D66" s="16" t="s">
        <v>50</v>
      </c>
      <c r="E66" s="13"/>
      <c r="F66" s="43">
        <f>140692/1.9775</f>
        <v>71146.396965865992</v>
      </c>
      <c r="G66" s="43">
        <f t="shared" si="0"/>
        <v>14229.279393173199</v>
      </c>
      <c r="H66" s="18"/>
      <c r="I66" s="18"/>
      <c r="J66" s="18"/>
    </row>
    <row r="67" spans="1:10" ht="18" customHeight="1" x14ac:dyDescent="0.25">
      <c r="A67" s="13" t="s">
        <v>68</v>
      </c>
      <c r="B67" s="14" t="s">
        <v>69</v>
      </c>
      <c r="C67" s="40">
        <v>41502</v>
      </c>
      <c r="D67" s="16" t="s">
        <v>50</v>
      </c>
      <c r="E67" s="13"/>
      <c r="F67" s="43">
        <f>139000/1.9775</f>
        <v>70290.771175726928</v>
      </c>
      <c r="G67" s="43">
        <f t="shared" si="0"/>
        <v>14058.154235145386</v>
      </c>
      <c r="H67" s="18"/>
      <c r="I67" s="18"/>
      <c r="J67" s="18"/>
    </row>
    <row r="68" spans="1:10" ht="30" x14ac:dyDescent="0.25">
      <c r="A68" s="13" t="s">
        <v>68</v>
      </c>
      <c r="B68" s="14" t="s">
        <v>70</v>
      </c>
      <c r="C68" s="40">
        <v>41502</v>
      </c>
      <c r="D68" s="16" t="s">
        <v>50</v>
      </c>
      <c r="E68" s="13"/>
      <c r="F68" s="43">
        <f>140148/1.9775</f>
        <v>70871.302149178257</v>
      </c>
      <c r="G68" s="43">
        <f t="shared" si="0"/>
        <v>14174.260429835653</v>
      </c>
      <c r="H68" s="18"/>
      <c r="I68" s="18"/>
      <c r="J68" s="18"/>
    </row>
    <row r="69" spans="1:10" ht="30" x14ac:dyDescent="0.25">
      <c r="A69" s="13" t="s">
        <v>68</v>
      </c>
      <c r="B69" s="14" t="s">
        <v>71</v>
      </c>
      <c r="C69" s="40">
        <v>41502</v>
      </c>
      <c r="D69" s="16" t="s">
        <v>50</v>
      </c>
      <c r="E69" s="13"/>
      <c r="F69" s="43">
        <f>140692/1.9775</f>
        <v>71146.396965865992</v>
      </c>
      <c r="G69" s="43">
        <f t="shared" si="0"/>
        <v>14229.279393173199</v>
      </c>
      <c r="H69" s="18"/>
      <c r="I69" s="18"/>
      <c r="J69" s="18"/>
    </row>
    <row r="70" spans="1:10" ht="30" x14ac:dyDescent="0.25">
      <c r="A70" s="13" t="s">
        <v>72</v>
      </c>
      <c r="B70" s="14" t="s">
        <v>73</v>
      </c>
      <c r="C70" s="40">
        <v>41502</v>
      </c>
      <c r="D70" s="16" t="s">
        <v>50</v>
      </c>
      <c r="E70" s="13"/>
      <c r="F70" s="43">
        <f>139000/1.9775</f>
        <v>70290.771175726928</v>
      </c>
      <c r="G70" s="43">
        <f t="shared" si="0"/>
        <v>14058.154235145386</v>
      </c>
      <c r="H70" s="18"/>
      <c r="I70" s="18"/>
      <c r="J70" s="18"/>
    </row>
    <row r="71" spans="1:10" ht="30" x14ac:dyDescent="0.25">
      <c r="A71" s="13" t="s">
        <v>72</v>
      </c>
      <c r="B71" s="14" t="s">
        <v>74</v>
      </c>
      <c r="C71" s="40">
        <v>41502</v>
      </c>
      <c r="D71" s="16" t="s">
        <v>50</v>
      </c>
      <c r="E71" s="13"/>
      <c r="F71" s="43">
        <f>140148/1.9775</f>
        <v>70871.302149178257</v>
      </c>
      <c r="G71" s="43">
        <f t="shared" si="0"/>
        <v>14174.260429835653</v>
      </c>
      <c r="H71" s="18"/>
      <c r="I71" s="18"/>
      <c r="J71" s="18"/>
    </row>
    <row r="72" spans="1:10" ht="30" x14ac:dyDescent="0.25">
      <c r="A72" s="13" t="s">
        <v>72</v>
      </c>
      <c r="B72" s="14" t="s">
        <v>75</v>
      </c>
      <c r="C72" s="40">
        <v>41502</v>
      </c>
      <c r="D72" s="16" t="s">
        <v>50</v>
      </c>
      <c r="E72" s="13"/>
      <c r="F72" s="43">
        <f>140692/1.9775</f>
        <v>71146.396965865992</v>
      </c>
      <c r="G72" s="43">
        <f t="shared" si="0"/>
        <v>14229.279393173199</v>
      </c>
      <c r="H72" s="18"/>
      <c r="I72" s="18"/>
      <c r="J72" s="18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  <row r="177" spans="9:10" x14ac:dyDescent="0.25">
      <c r="I177" s="17"/>
      <c r="J177" s="17"/>
    </row>
    <row r="178" spans="9:10" x14ac:dyDescent="0.25">
      <c r="I178" s="17"/>
      <c r="J178" s="17"/>
    </row>
    <row r="179" spans="9:10" x14ac:dyDescent="0.25">
      <c r="I179" s="17"/>
      <c r="J179" s="17"/>
    </row>
  </sheetData>
  <mergeCells count="5">
    <mergeCell ref="A6:G6"/>
    <mergeCell ref="A1:G1"/>
    <mergeCell ref="A2:G2"/>
    <mergeCell ref="A3:G3"/>
    <mergeCell ref="A4:G4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workbookViewId="0">
      <selection sqref="A1:IV65536"/>
    </sheetView>
  </sheetViews>
  <sheetFormatPr defaultRowHeight="15" x14ac:dyDescent="0.25"/>
  <cols>
    <col min="1" max="1" width="13.710937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84</v>
      </c>
      <c r="B4" s="59"/>
      <c r="C4" s="59"/>
      <c r="D4" s="59"/>
      <c r="E4" s="59"/>
      <c r="F4" s="59"/>
      <c r="G4" s="59"/>
    </row>
    <row r="5" spans="1:7" x14ac:dyDescent="0.25">
      <c r="A5" s="23"/>
      <c r="B5" s="3"/>
      <c r="C5" s="23"/>
      <c r="D5" s="23"/>
      <c r="E5" s="23"/>
      <c r="F5" s="23"/>
      <c r="G5" s="23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21"/>
      <c r="B7" s="4"/>
      <c r="C7" s="21"/>
      <c r="D7" s="22"/>
      <c r="E7" s="21"/>
      <c r="F7" s="21"/>
      <c r="G7" s="21"/>
    </row>
    <row r="8" spans="1:7" x14ac:dyDescent="0.25">
      <c r="A8" s="21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21"/>
      <c r="B9" s="8"/>
      <c r="C9" s="6"/>
      <c r="D9" s="7"/>
      <c r="E9" s="6"/>
      <c r="F9" s="6"/>
      <c r="G9" s="6"/>
    </row>
    <row r="10" spans="1:7" x14ac:dyDescent="0.25">
      <c r="A10" s="21" t="s">
        <v>5</v>
      </c>
      <c r="B10" s="8"/>
      <c r="C10" s="6"/>
      <c r="D10" s="7"/>
      <c r="E10" s="6"/>
      <c r="F10" s="6"/>
      <c r="G10" s="6"/>
    </row>
    <row r="11" spans="1:7" x14ac:dyDescent="0.25">
      <c r="A11" s="21"/>
      <c r="B11" s="8"/>
      <c r="C11" s="6"/>
      <c r="D11" s="7"/>
      <c r="E11" s="6"/>
      <c r="F11" s="6"/>
      <c r="G11" s="6"/>
    </row>
    <row r="12" spans="1:7" x14ac:dyDescent="0.25">
      <c r="A12" s="21" t="s">
        <v>6</v>
      </c>
      <c r="B12" s="8"/>
      <c r="C12" s="6"/>
      <c r="D12" s="7"/>
      <c r="E12" s="6"/>
      <c r="F12" s="6"/>
      <c r="G12" s="6"/>
    </row>
    <row r="13" spans="1:7" x14ac:dyDescent="0.25">
      <c r="A13" s="21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10" x14ac:dyDescent="0.25">
      <c r="A18" s="13" t="s">
        <v>15</v>
      </c>
      <c r="B18" s="14" t="s">
        <v>16</v>
      </c>
      <c r="C18" s="40">
        <v>42133</v>
      </c>
      <c r="D18" s="16" t="s">
        <v>17</v>
      </c>
      <c r="E18" s="13"/>
      <c r="F18" s="43">
        <v>1010760</v>
      </c>
      <c r="G18" s="43">
        <v>202152</v>
      </c>
      <c r="H18" s="18"/>
      <c r="I18" s="18"/>
      <c r="J18" s="18"/>
    </row>
    <row r="19" spans="1:10" x14ac:dyDescent="0.25">
      <c r="A19" s="13" t="s">
        <v>15</v>
      </c>
      <c r="B19" s="14" t="s">
        <v>18</v>
      </c>
      <c r="C19" s="40">
        <v>42133</v>
      </c>
      <c r="D19" s="16" t="s">
        <v>17</v>
      </c>
      <c r="E19" s="13"/>
      <c r="F19" s="43">
        <v>1019000</v>
      </c>
      <c r="G19" s="43">
        <v>203800</v>
      </c>
      <c r="H19" s="18"/>
      <c r="I19" s="18"/>
      <c r="J19" s="18"/>
    </row>
    <row r="20" spans="1:10" x14ac:dyDescent="0.25">
      <c r="A20" s="13" t="s">
        <v>15</v>
      </c>
      <c r="B20" s="14" t="s">
        <v>19</v>
      </c>
      <c r="C20" s="40">
        <v>42133</v>
      </c>
      <c r="D20" s="16" t="s">
        <v>17</v>
      </c>
      <c r="E20" s="13"/>
      <c r="F20" s="43">
        <v>1027300</v>
      </c>
      <c r="G20" s="43">
        <v>205460</v>
      </c>
      <c r="H20" s="18"/>
      <c r="I20" s="18"/>
      <c r="J20" s="18"/>
    </row>
    <row r="21" spans="1:10" x14ac:dyDescent="0.25">
      <c r="A21" s="13" t="s">
        <v>15</v>
      </c>
      <c r="B21" s="14" t="s">
        <v>20</v>
      </c>
      <c r="C21" s="40">
        <v>42133</v>
      </c>
      <c r="D21" s="16" t="s">
        <v>17</v>
      </c>
      <c r="E21" s="13"/>
      <c r="F21" s="43">
        <v>1027300</v>
      </c>
      <c r="G21" s="43">
        <v>205460</v>
      </c>
      <c r="H21" s="18"/>
      <c r="I21" s="18"/>
      <c r="J21" s="18"/>
    </row>
    <row r="22" spans="1:10" s="26" customFormat="1" x14ac:dyDescent="0.25">
      <c r="A22" s="19" t="s">
        <v>77</v>
      </c>
      <c r="B22" s="19" t="s">
        <v>16</v>
      </c>
      <c r="C22" s="41">
        <v>42133</v>
      </c>
      <c r="D22" s="25" t="s">
        <v>78</v>
      </c>
      <c r="E22" s="19"/>
      <c r="F22" s="43">
        <v>1011</v>
      </c>
      <c r="G22" s="43">
        <v>202</v>
      </c>
      <c r="H22" s="18"/>
      <c r="I22" s="18"/>
      <c r="J22" s="28"/>
    </row>
    <row r="23" spans="1:10" s="26" customFormat="1" x14ac:dyDescent="0.25">
      <c r="A23" s="19" t="s">
        <v>77</v>
      </c>
      <c r="B23" s="19" t="s">
        <v>18</v>
      </c>
      <c r="C23" s="41">
        <v>42133</v>
      </c>
      <c r="D23" s="25" t="s">
        <v>78</v>
      </c>
      <c r="E23" s="19"/>
      <c r="F23" s="43">
        <v>1019</v>
      </c>
      <c r="G23" s="43">
        <v>203</v>
      </c>
      <c r="H23" s="18"/>
      <c r="I23" s="18"/>
      <c r="J23" s="28"/>
    </row>
    <row r="24" spans="1:10" s="26" customFormat="1" x14ac:dyDescent="0.25">
      <c r="A24" s="19" t="s">
        <v>77</v>
      </c>
      <c r="B24" s="19" t="s">
        <v>19</v>
      </c>
      <c r="C24" s="41">
        <v>42133</v>
      </c>
      <c r="D24" s="25" t="s">
        <v>78</v>
      </c>
      <c r="E24" s="19"/>
      <c r="F24" s="43">
        <v>1027</v>
      </c>
      <c r="G24" s="43">
        <v>205</v>
      </c>
      <c r="H24" s="18"/>
      <c r="I24" s="18"/>
      <c r="J24" s="28"/>
    </row>
    <row r="25" spans="1:10" s="26" customFormat="1" x14ac:dyDescent="0.25">
      <c r="A25" s="19" t="s">
        <v>77</v>
      </c>
      <c r="B25" s="19" t="s">
        <v>20</v>
      </c>
      <c r="C25" s="41">
        <v>42133</v>
      </c>
      <c r="D25" s="25" t="s">
        <v>78</v>
      </c>
      <c r="E25" s="19"/>
      <c r="F25" s="43">
        <v>1027</v>
      </c>
      <c r="G25" s="43">
        <v>205</v>
      </c>
      <c r="H25" s="18"/>
      <c r="I25" s="18"/>
      <c r="J25" s="28"/>
    </row>
    <row r="26" spans="1:10" x14ac:dyDescent="0.25">
      <c r="A26" s="13" t="s">
        <v>21</v>
      </c>
      <c r="B26" s="14" t="s">
        <v>16</v>
      </c>
      <c r="C26" s="40">
        <v>42133</v>
      </c>
      <c r="D26" s="16" t="s">
        <v>17</v>
      </c>
      <c r="E26" s="13"/>
      <c r="F26" s="43">
        <v>1010760</v>
      </c>
      <c r="G26" s="43">
        <v>202152</v>
      </c>
      <c r="H26" s="18"/>
      <c r="I26" s="18"/>
      <c r="J26" s="18"/>
    </row>
    <row r="27" spans="1:10" x14ac:dyDescent="0.25">
      <c r="A27" s="13" t="s">
        <v>21</v>
      </c>
      <c r="B27" s="14" t="s">
        <v>18</v>
      </c>
      <c r="C27" s="40">
        <v>42133</v>
      </c>
      <c r="D27" s="16" t="s">
        <v>17</v>
      </c>
      <c r="E27" s="13"/>
      <c r="F27" s="43">
        <v>1019000</v>
      </c>
      <c r="G27" s="43">
        <v>203800</v>
      </c>
      <c r="H27" s="18"/>
      <c r="I27" s="18"/>
      <c r="J27" s="18"/>
    </row>
    <row r="28" spans="1:10" x14ac:dyDescent="0.25">
      <c r="A28" s="13" t="s">
        <v>21</v>
      </c>
      <c r="B28" s="14" t="s">
        <v>19</v>
      </c>
      <c r="C28" s="40">
        <v>42133</v>
      </c>
      <c r="D28" s="16" t="s">
        <v>17</v>
      </c>
      <c r="E28" s="13"/>
      <c r="F28" s="43">
        <v>1027300</v>
      </c>
      <c r="G28" s="43">
        <v>205460</v>
      </c>
      <c r="H28" s="18"/>
      <c r="I28" s="18"/>
      <c r="J28" s="18"/>
    </row>
    <row r="29" spans="1:10" x14ac:dyDescent="0.25">
      <c r="A29" s="13" t="s">
        <v>21</v>
      </c>
      <c r="B29" s="14" t="s">
        <v>20</v>
      </c>
      <c r="C29" s="40">
        <v>42133</v>
      </c>
      <c r="D29" s="16" t="s">
        <v>17</v>
      </c>
      <c r="E29" s="13"/>
      <c r="F29" s="43">
        <v>1027300</v>
      </c>
      <c r="G29" s="43">
        <v>205460</v>
      </c>
      <c r="H29" s="18"/>
      <c r="I29" s="18"/>
      <c r="J29" s="18"/>
    </row>
    <row r="30" spans="1:10" ht="30" x14ac:dyDescent="0.25">
      <c r="A30" s="13" t="s">
        <v>22</v>
      </c>
      <c r="B30" s="14" t="s">
        <v>23</v>
      </c>
      <c r="C30" s="40">
        <v>42133</v>
      </c>
      <c r="D30" s="16" t="s">
        <v>17</v>
      </c>
      <c r="E30" s="13"/>
      <c r="F30" s="43">
        <v>768200</v>
      </c>
      <c r="G30" s="43">
        <v>153640</v>
      </c>
      <c r="H30" s="18"/>
      <c r="I30" s="18"/>
      <c r="J30" s="18"/>
    </row>
    <row r="31" spans="1:10" ht="30" x14ac:dyDescent="0.25">
      <c r="A31" s="13" t="s">
        <v>24</v>
      </c>
      <c r="B31" s="14" t="s">
        <v>23</v>
      </c>
      <c r="C31" s="40">
        <v>42133</v>
      </c>
      <c r="D31" s="16" t="s">
        <v>17</v>
      </c>
      <c r="E31" s="13"/>
      <c r="F31" s="43">
        <v>768200</v>
      </c>
      <c r="G31" s="43">
        <v>153640</v>
      </c>
      <c r="H31" s="18"/>
      <c r="I31" s="18"/>
      <c r="J31" s="18"/>
    </row>
    <row r="32" spans="1:10" s="26" customFormat="1" ht="30" x14ac:dyDescent="0.25">
      <c r="A32" s="19" t="s">
        <v>80</v>
      </c>
      <c r="B32" s="27" t="s">
        <v>23</v>
      </c>
      <c r="C32" s="41">
        <v>42133</v>
      </c>
      <c r="D32" s="25" t="s">
        <v>17</v>
      </c>
      <c r="E32" s="19"/>
      <c r="F32" s="43">
        <v>768200</v>
      </c>
      <c r="G32" s="43">
        <v>153640</v>
      </c>
      <c r="H32" s="18"/>
      <c r="I32" s="18"/>
      <c r="J32" s="28"/>
    </row>
    <row r="33" spans="1:10" s="26" customFormat="1" ht="30" x14ac:dyDescent="0.25">
      <c r="A33" s="26" t="s">
        <v>81</v>
      </c>
      <c r="B33" s="27" t="s">
        <v>23</v>
      </c>
      <c r="C33" s="41">
        <v>42133</v>
      </c>
      <c r="D33" s="25" t="s">
        <v>78</v>
      </c>
      <c r="E33" s="19"/>
      <c r="F33" s="43">
        <v>768</v>
      </c>
      <c r="G33" s="43">
        <v>154</v>
      </c>
      <c r="H33" s="18"/>
      <c r="I33" s="18"/>
      <c r="J33" s="28"/>
    </row>
    <row r="34" spans="1:10" ht="30" x14ac:dyDescent="0.25">
      <c r="A34" s="13" t="s">
        <v>25</v>
      </c>
      <c r="B34" s="14" t="s">
        <v>26</v>
      </c>
      <c r="C34" s="40">
        <v>42133</v>
      </c>
      <c r="D34" s="16" t="s">
        <v>17</v>
      </c>
      <c r="E34" s="13"/>
      <c r="F34" s="43">
        <v>771900</v>
      </c>
      <c r="G34" s="43">
        <v>154380</v>
      </c>
      <c r="H34" s="18"/>
      <c r="I34" s="18"/>
      <c r="J34" s="18"/>
    </row>
    <row r="35" spans="1:10" x14ac:dyDescent="0.25">
      <c r="A35" s="13" t="s">
        <v>27</v>
      </c>
      <c r="B35" s="14" t="s">
        <v>28</v>
      </c>
      <c r="C35" s="40">
        <v>42133</v>
      </c>
      <c r="D35" s="16" t="s">
        <v>17</v>
      </c>
      <c r="E35" s="13"/>
      <c r="F35" s="43">
        <v>795300</v>
      </c>
      <c r="G35" s="43">
        <v>159060</v>
      </c>
      <c r="H35" s="18"/>
      <c r="I35" s="18"/>
      <c r="J35" s="18"/>
    </row>
    <row r="36" spans="1:10" ht="30" x14ac:dyDescent="0.25">
      <c r="A36" s="13" t="s">
        <v>29</v>
      </c>
      <c r="B36" s="14" t="s">
        <v>30</v>
      </c>
      <c r="C36" s="40">
        <v>42133</v>
      </c>
      <c r="D36" s="16" t="s">
        <v>17</v>
      </c>
      <c r="E36" s="13"/>
      <c r="F36" s="43">
        <v>811200</v>
      </c>
      <c r="G36" s="43">
        <v>162240</v>
      </c>
      <c r="H36" s="18"/>
      <c r="I36" s="18"/>
      <c r="J36" s="18"/>
    </row>
    <row r="37" spans="1:10" ht="30" x14ac:dyDescent="0.25">
      <c r="A37" s="13" t="s">
        <v>31</v>
      </c>
      <c r="B37" s="14" t="s">
        <v>32</v>
      </c>
      <c r="C37" s="40">
        <v>42133</v>
      </c>
      <c r="D37" s="16" t="s">
        <v>17</v>
      </c>
      <c r="E37" s="13"/>
      <c r="F37" s="43">
        <v>892700</v>
      </c>
      <c r="G37" s="43">
        <v>178540</v>
      </c>
      <c r="H37" s="18"/>
      <c r="I37" s="18"/>
      <c r="J37" s="18"/>
    </row>
    <row r="38" spans="1:10" ht="30" x14ac:dyDescent="0.25">
      <c r="A38" s="13" t="s">
        <v>31</v>
      </c>
      <c r="B38" s="14" t="s">
        <v>33</v>
      </c>
      <c r="C38" s="40">
        <v>42133</v>
      </c>
      <c r="D38" s="16" t="s">
        <v>17</v>
      </c>
      <c r="E38" s="13"/>
      <c r="F38" s="43">
        <v>903900</v>
      </c>
      <c r="G38" s="43">
        <v>180780</v>
      </c>
      <c r="H38" s="18"/>
      <c r="I38" s="18"/>
      <c r="J38" s="18"/>
    </row>
    <row r="39" spans="1:10" ht="30" x14ac:dyDescent="0.25">
      <c r="A39" s="13" t="s">
        <v>31</v>
      </c>
      <c r="B39" s="14" t="s">
        <v>34</v>
      </c>
      <c r="C39" s="40">
        <v>42133</v>
      </c>
      <c r="D39" s="16" t="s">
        <v>17</v>
      </c>
      <c r="E39" s="13"/>
      <c r="F39" s="43">
        <v>912200</v>
      </c>
      <c r="G39" s="43">
        <v>182440</v>
      </c>
      <c r="H39" s="18"/>
      <c r="I39" s="18"/>
      <c r="J39" s="18"/>
    </row>
    <row r="40" spans="1:10" ht="30" x14ac:dyDescent="0.25">
      <c r="A40" s="13" t="s">
        <v>31</v>
      </c>
      <c r="B40" s="14" t="s">
        <v>35</v>
      </c>
      <c r="C40" s="40">
        <v>42133</v>
      </c>
      <c r="D40" s="16" t="s">
        <v>17</v>
      </c>
      <c r="E40" s="13"/>
      <c r="F40" s="43">
        <v>796800</v>
      </c>
      <c r="G40" s="43">
        <v>159360</v>
      </c>
      <c r="H40" s="18"/>
      <c r="I40" s="18"/>
      <c r="J40" s="18"/>
    </row>
    <row r="41" spans="1:10" ht="30" x14ac:dyDescent="0.25">
      <c r="A41" s="13" t="s">
        <v>31</v>
      </c>
      <c r="B41" s="14" t="s">
        <v>36</v>
      </c>
      <c r="C41" s="40">
        <v>42133</v>
      </c>
      <c r="D41" s="16" t="s">
        <v>17</v>
      </c>
      <c r="E41" s="13"/>
      <c r="F41" s="43">
        <v>912200</v>
      </c>
      <c r="G41" s="43">
        <v>182440</v>
      </c>
      <c r="H41" s="18"/>
      <c r="I41" s="18"/>
      <c r="J41" s="18"/>
    </row>
    <row r="42" spans="1:10" ht="30" x14ac:dyDescent="0.25">
      <c r="A42" s="13" t="s">
        <v>37</v>
      </c>
      <c r="B42" s="14" t="s">
        <v>38</v>
      </c>
      <c r="C42" s="40">
        <v>42133</v>
      </c>
      <c r="D42" s="16" t="s">
        <v>17</v>
      </c>
      <c r="E42" s="13"/>
      <c r="F42" s="43">
        <v>668900</v>
      </c>
      <c r="G42" s="43">
        <v>133780</v>
      </c>
      <c r="H42" s="18"/>
      <c r="I42" s="18"/>
      <c r="J42" s="18"/>
    </row>
    <row r="43" spans="1:10" ht="30" x14ac:dyDescent="0.25">
      <c r="A43" s="13" t="s">
        <v>24</v>
      </c>
      <c r="B43" s="14" t="s">
        <v>38</v>
      </c>
      <c r="C43" s="40">
        <v>42133</v>
      </c>
      <c r="D43" s="16" t="s">
        <v>17</v>
      </c>
      <c r="E43" s="13"/>
      <c r="F43" s="43">
        <v>668900</v>
      </c>
      <c r="G43" s="43">
        <v>133780</v>
      </c>
      <c r="H43" s="18"/>
      <c r="I43" s="18"/>
      <c r="J43" s="18"/>
    </row>
    <row r="44" spans="1:10" ht="30" x14ac:dyDescent="0.25">
      <c r="A44" s="13" t="s">
        <v>39</v>
      </c>
      <c r="B44" s="14" t="s">
        <v>38</v>
      </c>
      <c r="C44" s="40">
        <v>42133</v>
      </c>
      <c r="D44" s="16" t="s">
        <v>17</v>
      </c>
      <c r="E44" s="13"/>
      <c r="F44" s="43">
        <v>668900</v>
      </c>
      <c r="G44" s="43">
        <v>133780</v>
      </c>
      <c r="H44" s="18"/>
      <c r="I44" s="18"/>
      <c r="J44" s="18"/>
    </row>
    <row r="45" spans="1:10" s="26" customFormat="1" ht="30" x14ac:dyDescent="0.25">
      <c r="A45" s="19" t="s">
        <v>80</v>
      </c>
      <c r="B45" s="27" t="s">
        <v>38</v>
      </c>
      <c r="C45" s="41">
        <v>42133</v>
      </c>
      <c r="D45" s="25" t="s">
        <v>17</v>
      </c>
      <c r="E45" s="19"/>
      <c r="F45" s="43">
        <v>668900</v>
      </c>
      <c r="G45" s="43">
        <v>133780</v>
      </c>
      <c r="H45" s="28"/>
      <c r="I45" s="28"/>
      <c r="J45" s="28"/>
    </row>
    <row r="46" spans="1:10" s="26" customFormat="1" ht="30" x14ac:dyDescent="0.25">
      <c r="A46" s="26" t="s">
        <v>81</v>
      </c>
      <c r="B46" s="27" t="s">
        <v>38</v>
      </c>
      <c r="C46" s="41">
        <v>42133</v>
      </c>
      <c r="D46" s="25" t="s">
        <v>78</v>
      </c>
      <c r="E46" s="19"/>
      <c r="F46" s="43">
        <v>669</v>
      </c>
      <c r="G46" s="43">
        <v>134</v>
      </c>
      <c r="H46" s="28"/>
      <c r="I46" s="28"/>
      <c r="J46" s="28"/>
    </row>
    <row r="47" spans="1:10" ht="30" x14ac:dyDescent="0.25">
      <c r="A47" s="13"/>
      <c r="B47" s="14" t="s">
        <v>40</v>
      </c>
      <c r="C47" s="40">
        <v>42133</v>
      </c>
      <c r="D47" s="16" t="s">
        <v>17</v>
      </c>
      <c r="E47" s="13"/>
      <c r="F47" s="43">
        <v>897800</v>
      </c>
      <c r="G47" s="43">
        <v>179560</v>
      </c>
      <c r="H47" s="18"/>
      <c r="I47" s="18"/>
      <c r="J47" s="18"/>
    </row>
    <row r="48" spans="1:10" ht="30" x14ac:dyDescent="0.25">
      <c r="A48" s="13" t="s">
        <v>41</v>
      </c>
      <c r="B48" s="14" t="s">
        <v>42</v>
      </c>
      <c r="C48" s="40">
        <v>42133</v>
      </c>
      <c r="D48" s="16" t="s">
        <v>17</v>
      </c>
      <c r="E48" s="13"/>
      <c r="F48" s="43">
        <v>820300</v>
      </c>
      <c r="G48" s="43">
        <v>164060</v>
      </c>
      <c r="H48" s="18"/>
      <c r="I48" s="18"/>
      <c r="J48" s="18"/>
    </row>
    <row r="49" spans="1:10" x14ac:dyDescent="0.25">
      <c r="A49" s="13"/>
      <c r="B49" s="14" t="s">
        <v>43</v>
      </c>
      <c r="C49" s="40">
        <v>42133</v>
      </c>
      <c r="D49" s="16" t="s">
        <v>17</v>
      </c>
      <c r="E49" s="13"/>
      <c r="F49" s="43">
        <v>911900</v>
      </c>
      <c r="G49" s="43">
        <v>182380</v>
      </c>
      <c r="H49" s="18"/>
      <c r="I49" s="18"/>
      <c r="J49" s="18"/>
    </row>
    <row r="50" spans="1:10" x14ac:dyDescent="0.25">
      <c r="A50" s="13" t="s">
        <v>44</v>
      </c>
      <c r="B50" s="14" t="s">
        <v>45</v>
      </c>
      <c r="C50" s="40">
        <v>42133</v>
      </c>
      <c r="D50" s="16" t="s">
        <v>17</v>
      </c>
      <c r="E50" s="13"/>
      <c r="F50" s="43">
        <v>918100</v>
      </c>
      <c r="G50" s="43">
        <v>183620</v>
      </c>
      <c r="H50" s="18"/>
      <c r="I50" s="18"/>
      <c r="J50" s="18"/>
    </row>
    <row r="51" spans="1:10" ht="30" x14ac:dyDescent="0.25">
      <c r="A51" s="13" t="s">
        <v>46</v>
      </c>
      <c r="B51" s="14" t="s">
        <v>47</v>
      </c>
      <c r="C51" s="40">
        <v>42133</v>
      </c>
      <c r="D51" s="16" t="s">
        <v>17</v>
      </c>
      <c r="E51" s="13"/>
      <c r="F51" s="43">
        <v>773100</v>
      </c>
      <c r="G51" s="43">
        <v>154620</v>
      </c>
      <c r="H51" s="18"/>
      <c r="I51" s="18"/>
      <c r="J51" s="18"/>
    </row>
    <row r="52" spans="1:10" x14ac:dyDescent="0.25">
      <c r="A52" s="13" t="s">
        <v>48</v>
      </c>
      <c r="B52" s="14" t="s">
        <v>49</v>
      </c>
      <c r="C52" s="40">
        <v>42133</v>
      </c>
      <c r="D52" s="16" t="s">
        <v>50</v>
      </c>
      <c r="E52" s="13"/>
      <c r="F52" s="43">
        <f>51200/1.9775</f>
        <v>25891.276864728192</v>
      </c>
      <c r="G52" s="43">
        <f t="shared" ref="G52:G72" si="0">F52*0.2</f>
        <v>5178.2553729456386</v>
      </c>
      <c r="H52" s="18"/>
      <c r="I52" s="18"/>
      <c r="J52" s="18"/>
    </row>
    <row r="53" spans="1:10" x14ac:dyDescent="0.25">
      <c r="A53" s="13" t="s">
        <v>48</v>
      </c>
      <c r="B53" s="14" t="s">
        <v>51</v>
      </c>
      <c r="C53" s="40">
        <v>42133</v>
      </c>
      <c r="D53" s="16" t="s">
        <v>50</v>
      </c>
      <c r="E53" s="13"/>
      <c r="F53" s="43">
        <f>51210/1.9775</f>
        <v>25896.333754740834</v>
      </c>
      <c r="G53" s="43">
        <f t="shared" si="0"/>
        <v>5179.2667509481671</v>
      </c>
      <c r="H53" s="18"/>
      <c r="I53" s="18"/>
      <c r="J53" s="18"/>
    </row>
    <row r="54" spans="1:10" x14ac:dyDescent="0.25">
      <c r="A54" s="13" t="s">
        <v>48</v>
      </c>
      <c r="B54" s="14" t="s">
        <v>52</v>
      </c>
      <c r="C54" s="40">
        <v>42133</v>
      </c>
      <c r="D54" s="16" t="s">
        <v>50</v>
      </c>
      <c r="E54" s="13"/>
      <c r="F54" s="43">
        <f>51963/1.9775</f>
        <v>26277.117572692794</v>
      </c>
      <c r="G54" s="43">
        <f t="shared" si="0"/>
        <v>5255.4235145385592</v>
      </c>
      <c r="H54" s="18"/>
      <c r="I54" s="18"/>
      <c r="J54" s="18"/>
    </row>
    <row r="55" spans="1:10" x14ac:dyDescent="0.25">
      <c r="A55" s="13" t="s">
        <v>48</v>
      </c>
      <c r="B55" s="14" t="s">
        <v>53</v>
      </c>
      <c r="C55" s="40">
        <v>42133</v>
      </c>
      <c r="D55" s="16" t="s">
        <v>50</v>
      </c>
      <c r="E55" s="13"/>
      <c r="F55" s="43">
        <f>52516/1.9775</f>
        <v>26556.763590391907</v>
      </c>
      <c r="G55" s="43">
        <f t="shared" si="0"/>
        <v>5311.3527180783822</v>
      </c>
      <c r="H55" s="18"/>
      <c r="I55" s="18"/>
      <c r="J55" s="18"/>
    </row>
    <row r="56" spans="1:10" ht="30" x14ac:dyDescent="0.25">
      <c r="A56" s="36" t="s">
        <v>48</v>
      </c>
      <c r="B56" s="37" t="s">
        <v>54</v>
      </c>
      <c r="C56" s="42">
        <v>42133</v>
      </c>
      <c r="D56" s="38" t="s">
        <v>50</v>
      </c>
      <c r="E56" s="36"/>
      <c r="F56" s="44">
        <f>52526/1.9775</f>
        <v>26561.820480404549</v>
      </c>
      <c r="G56" s="43">
        <f t="shared" si="0"/>
        <v>5312.3640960809098</v>
      </c>
      <c r="H56" s="39"/>
      <c r="I56" s="39"/>
      <c r="J56" s="18"/>
    </row>
    <row r="57" spans="1:10" ht="30" x14ac:dyDescent="0.25">
      <c r="A57" s="13" t="s">
        <v>55</v>
      </c>
      <c r="B57" s="14" t="s">
        <v>56</v>
      </c>
      <c r="C57" s="40">
        <v>42133</v>
      </c>
      <c r="D57" s="16" t="s">
        <v>50</v>
      </c>
      <c r="E57" s="13"/>
      <c r="F57" s="43">
        <f>60200/1.9425</f>
        <v>30990.990990990991</v>
      </c>
      <c r="G57" s="43">
        <f t="shared" si="0"/>
        <v>6198.198198198199</v>
      </c>
      <c r="H57" s="18"/>
      <c r="I57" s="18"/>
      <c r="J57" s="18"/>
    </row>
    <row r="58" spans="1:10" x14ac:dyDescent="0.25">
      <c r="A58" s="13" t="s">
        <v>55</v>
      </c>
      <c r="B58" s="14" t="s">
        <v>57</v>
      </c>
      <c r="C58" s="40">
        <v>42133</v>
      </c>
      <c r="D58" s="16" t="s">
        <v>50</v>
      </c>
      <c r="E58" s="13"/>
      <c r="F58" s="43">
        <f>61188/1.9425</f>
        <v>31499.613899613902</v>
      </c>
      <c r="G58" s="43">
        <f t="shared" si="0"/>
        <v>6299.922779922781</v>
      </c>
      <c r="H58" s="18"/>
      <c r="I58" s="18"/>
      <c r="J58" s="18"/>
    </row>
    <row r="59" spans="1:10" x14ac:dyDescent="0.25">
      <c r="A59" s="13" t="s">
        <v>55</v>
      </c>
      <c r="B59" s="14" t="s">
        <v>58</v>
      </c>
      <c r="C59" s="40">
        <v>42133</v>
      </c>
      <c r="D59" s="16" t="s">
        <v>50</v>
      </c>
      <c r="E59" s="13"/>
      <c r="F59" s="43">
        <f>62626/1.9425</f>
        <v>32239.897039897041</v>
      </c>
      <c r="G59" s="43">
        <f t="shared" si="0"/>
        <v>6447.9794079794083</v>
      </c>
      <c r="H59" s="18"/>
      <c r="I59" s="18"/>
      <c r="J59" s="18"/>
    </row>
    <row r="60" spans="1:10" x14ac:dyDescent="0.25">
      <c r="A60" s="13" t="s">
        <v>55</v>
      </c>
      <c r="B60" s="14" t="s">
        <v>59</v>
      </c>
      <c r="C60" s="40">
        <v>42133</v>
      </c>
      <c r="D60" s="16" t="s">
        <v>50</v>
      </c>
      <c r="E60" s="13"/>
      <c r="F60" s="43">
        <f>62636/1.9425</f>
        <v>32245.045045045048</v>
      </c>
      <c r="G60" s="43">
        <f t="shared" si="0"/>
        <v>6449.0090090090098</v>
      </c>
      <c r="H60" s="18"/>
      <c r="I60" s="18"/>
      <c r="J60" s="18"/>
    </row>
    <row r="61" spans="1:10" ht="30" x14ac:dyDescent="0.25">
      <c r="A61" s="13" t="s">
        <v>60</v>
      </c>
      <c r="B61" s="14" t="s">
        <v>61</v>
      </c>
      <c r="C61" s="40">
        <v>41502</v>
      </c>
      <c r="D61" s="16" t="s">
        <v>50</v>
      </c>
      <c r="E61" s="13"/>
      <c r="F61" s="43">
        <f>163800/1.9775</f>
        <v>82831.85840707965</v>
      </c>
      <c r="G61" s="43">
        <f t="shared" si="0"/>
        <v>16566.371681415931</v>
      </c>
      <c r="H61" s="18"/>
      <c r="I61" s="18"/>
      <c r="J61" s="18"/>
    </row>
    <row r="62" spans="1:10" ht="30" x14ac:dyDescent="0.25">
      <c r="A62" s="13" t="s">
        <v>60</v>
      </c>
      <c r="B62" s="14" t="s">
        <v>62</v>
      </c>
      <c r="C62" s="40">
        <v>41502</v>
      </c>
      <c r="D62" s="16" t="s">
        <v>50</v>
      </c>
      <c r="E62" s="13"/>
      <c r="F62" s="43">
        <f>164948/1.9775</f>
        <v>83412.389380530978</v>
      </c>
      <c r="G62" s="43">
        <f t="shared" si="0"/>
        <v>16682.477876106197</v>
      </c>
      <c r="H62" s="18"/>
      <c r="I62" s="18"/>
      <c r="J62" s="18"/>
    </row>
    <row r="63" spans="1:10" ht="30" x14ac:dyDescent="0.25">
      <c r="A63" s="13" t="s">
        <v>60</v>
      </c>
      <c r="B63" s="14" t="s">
        <v>63</v>
      </c>
      <c r="C63" s="40">
        <v>41502</v>
      </c>
      <c r="D63" s="16" t="s">
        <v>50</v>
      </c>
      <c r="E63" s="13"/>
      <c r="F63" s="43">
        <f>165492/1.9775</f>
        <v>83687.484197218713</v>
      </c>
      <c r="G63" s="43">
        <f t="shared" si="0"/>
        <v>16737.496839443742</v>
      </c>
      <c r="H63" s="18"/>
      <c r="I63" s="18"/>
      <c r="J63" s="18"/>
    </row>
    <row r="64" spans="1:10" ht="30" x14ac:dyDescent="0.25">
      <c r="A64" s="13" t="s">
        <v>64</v>
      </c>
      <c r="B64" s="14" t="s">
        <v>65</v>
      </c>
      <c r="C64" s="40">
        <v>41502</v>
      </c>
      <c r="D64" s="16" t="s">
        <v>50</v>
      </c>
      <c r="E64" s="13"/>
      <c r="F64" s="43">
        <f>152900/1.9775</f>
        <v>77319.848293299612</v>
      </c>
      <c r="G64" s="43">
        <f t="shared" si="0"/>
        <v>15463.969658659924</v>
      </c>
      <c r="H64" s="18"/>
      <c r="I64" s="18"/>
      <c r="J64" s="18"/>
    </row>
    <row r="65" spans="1:10" ht="30" x14ac:dyDescent="0.25">
      <c r="A65" s="13" t="s">
        <v>64</v>
      </c>
      <c r="B65" s="14" t="s">
        <v>66</v>
      </c>
      <c r="C65" s="40">
        <v>41502</v>
      </c>
      <c r="D65" s="16" t="s">
        <v>50</v>
      </c>
      <c r="E65" s="13"/>
      <c r="F65" s="43">
        <f>154048/1.9775</f>
        <v>77900.379266750941</v>
      </c>
      <c r="G65" s="43">
        <f t="shared" si="0"/>
        <v>15580.075853350188</v>
      </c>
      <c r="H65" s="18"/>
      <c r="I65" s="18"/>
      <c r="J65" s="18"/>
    </row>
    <row r="66" spans="1:10" ht="30" x14ac:dyDescent="0.25">
      <c r="A66" s="13" t="s">
        <v>64</v>
      </c>
      <c r="B66" s="14" t="s">
        <v>67</v>
      </c>
      <c r="C66" s="40">
        <v>41502</v>
      </c>
      <c r="D66" s="16" t="s">
        <v>50</v>
      </c>
      <c r="E66" s="13"/>
      <c r="F66" s="43">
        <f>154592/1.9775</f>
        <v>78175.47408343869</v>
      </c>
      <c r="G66" s="43">
        <f t="shared" si="0"/>
        <v>15635.094816687739</v>
      </c>
      <c r="H66" s="18"/>
      <c r="I66" s="18"/>
      <c r="J66" s="18"/>
    </row>
    <row r="67" spans="1:10" ht="18" customHeight="1" x14ac:dyDescent="0.25">
      <c r="A67" s="13" t="s">
        <v>68</v>
      </c>
      <c r="B67" s="14" t="s">
        <v>69</v>
      </c>
      <c r="C67" s="40">
        <v>41502</v>
      </c>
      <c r="D67" s="16" t="s">
        <v>50</v>
      </c>
      <c r="E67" s="13"/>
      <c r="F67" s="43">
        <f>152900/1.9775</f>
        <v>77319.848293299612</v>
      </c>
      <c r="G67" s="43">
        <f t="shared" si="0"/>
        <v>15463.969658659924</v>
      </c>
      <c r="H67" s="18"/>
      <c r="I67" s="18"/>
      <c r="J67" s="18"/>
    </row>
    <row r="68" spans="1:10" ht="30" x14ac:dyDescent="0.25">
      <c r="A68" s="13" t="s">
        <v>68</v>
      </c>
      <c r="B68" s="14" t="s">
        <v>70</v>
      </c>
      <c r="C68" s="40">
        <v>41502</v>
      </c>
      <c r="D68" s="16" t="s">
        <v>50</v>
      </c>
      <c r="E68" s="13"/>
      <c r="F68" s="43">
        <f>154048/1.9775</f>
        <v>77900.379266750941</v>
      </c>
      <c r="G68" s="43">
        <f t="shared" si="0"/>
        <v>15580.075853350188</v>
      </c>
      <c r="H68" s="18"/>
      <c r="I68" s="18"/>
      <c r="J68" s="18"/>
    </row>
    <row r="69" spans="1:10" ht="30" x14ac:dyDescent="0.25">
      <c r="A69" s="13" t="s">
        <v>68</v>
      </c>
      <c r="B69" s="14" t="s">
        <v>71</v>
      </c>
      <c r="C69" s="40">
        <v>41502</v>
      </c>
      <c r="D69" s="16" t="s">
        <v>50</v>
      </c>
      <c r="E69" s="13"/>
      <c r="F69" s="43">
        <f>154592/1.9775</f>
        <v>78175.47408343869</v>
      </c>
      <c r="G69" s="43">
        <f t="shared" si="0"/>
        <v>15635.094816687739</v>
      </c>
      <c r="H69" s="18"/>
      <c r="I69" s="18"/>
      <c r="J69" s="18"/>
    </row>
    <row r="70" spans="1:10" ht="30" x14ac:dyDescent="0.25">
      <c r="A70" s="13" t="s">
        <v>72</v>
      </c>
      <c r="B70" s="14" t="s">
        <v>73</v>
      </c>
      <c r="C70" s="40">
        <v>41502</v>
      </c>
      <c r="D70" s="16" t="s">
        <v>50</v>
      </c>
      <c r="E70" s="13"/>
      <c r="F70" s="43">
        <f>152900/1.9775</f>
        <v>77319.848293299612</v>
      </c>
      <c r="G70" s="43">
        <f t="shared" si="0"/>
        <v>15463.969658659924</v>
      </c>
      <c r="H70" s="18"/>
      <c r="I70" s="18"/>
      <c r="J70" s="18"/>
    </row>
    <row r="71" spans="1:10" ht="30" x14ac:dyDescent="0.25">
      <c r="A71" s="13" t="s">
        <v>72</v>
      </c>
      <c r="B71" s="14" t="s">
        <v>74</v>
      </c>
      <c r="C71" s="40">
        <v>41502</v>
      </c>
      <c r="D71" s="16" t="s">
        <v>50</v>
      </c>
      <c r="E71" s="13"/>
      <c r="F71" s="43">
        <f>154048/1.9775</f>
        <v>77900.379266750941</v>
      </c>
      <c r="G71" s="43">
        <f t="shared" si="0"/>
        <v>15580.075853350188</v>
      </c>
      <c r="H71" s="18"/>
      <c r="I71" s="18"/>
      <c r="J71" s="18"/>
    </row>
    <row r="72" spans="1:10" ht="30" x14ac:dyDescent="0.25">
      <c r="A72" s="13" t="s">
        <v>72</v>
      </c>
      <c r="B72" s="14" t="s">
        <v>75</v>
      </c>
      <c r="C72" s="40">
        <v>41502</v>
      </c>
      <c r="D72" s="16" t="s">
        <v>50</v>
      </c>
      <c r="E72" s="13"/>
      <c r="F72" s="43">
        <f>154592/1.9775</f>
        <v>78175.47408343869</v>
      </c>
      <c r="G72" s="43">
        <f t="shared" si="0"/>
        <v>15635.094816687739</v>
      </c>
      <c r="H72" s="18"/>
      <c r="I72" s="18"/>
      <c r="J72" s="18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  <row r="177" spans="9:10" x14ac:dyDescent="0.25">
      <c r="I177" s="17"/>
      <c r="J177" s="17"/>
    </row>
    <row r="178" spans="9:10" x14ac:dyDescent="0.25">
      <c r="I178" s="17"/>
      <c r="J178" s="17"/>
    </row>
    <row r="179" spans="9:10" x14ac:dyDescent="0.25">
      <c r="I179" s="17"/>
      <c r="J179" s="17"/>
    </row>
  </sheetData>
  <mergeCells count="5">
    <mergeCell ref="A6:G6"/>
    <mergeCell ref="A1:G1"/>
    <mergeCell ref="A2:G2"/>
    <mergeCell ref="A3:G3"/>
    <mergeCell ref="A4:G4"/>
  </mergeCells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topLeftCell="A19" workbookViewId="0">
      <selection sqref="A1:IV65536"/>
    </sheetView>
  </sheetViews>
  <sheetFormatPr defaultRowHeight="15" x14ac:dyDescent="0.25"/>
  <cols>
    <col min="1" max="1" width="13.7109375" customWidth="1"/>
    <col min="2" max="2" width="56.42578125" style="1" bestFit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85</v>
      </c>
      <c r="B4" s="59"/>
      <c r="C4" s="59"/>
      <c r="D4" s="59"/>
      <c r="E4" s="59"/>
      <c r="F4" s="59"/>
      <c r="G4" s="59"/>
    </row>
    <row r="5" spans="1:7" x14ac:dyDescent="0.25">
      <c r="A5" s="23"/>
      <c r="B5" s="3"/>
      <c r="C5" s="23"/>
      <c r="D5" s="23"/>
      <c r="E5" s="23"/>
      <c r="F5" s="23"/>
      <c r="G5" s="23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21"/>
      <c r="B7" s="4"/>
      <c r="C7" s="21"/>
      <c r="D7" s="22"/>
      <c r="E7" s="21"/>
      <c r="F7" s="21"/>
      <c r="G7" s="21"/>
    </row>
    <row r="8" spans="1:7" x14ac:dyDescent="0.25">
      <c r="A8" s="21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21"/>
      <c r="B9" s="8"/>
      <c r="C9" s="6"/>
      <c r="D9" s="7"/>
      <c r="E9" s="6"/>
      <c r="F9" s="6"/>
      <c r="G9" s="6"/>
    </row>
    <row r="10" spans="1:7" x14ac:dyDescent="0.25">
      <c r="A10" s="21" t="s">
        <v>5</v>
      </c>
      <c r="B10" s="8"/>
      <c r="C10" s="6"/>
      <c r="D10" s="7"/>
      <c r="E10" s="6"/>
      <c r="F10" s="6"/>
      <c r="G10" s="6"/>
    </row>
    <row r="11" spans="1:7" x14ac:dyDescent="0.25">
      <c r="A11" s="21"/>
      <c r="B11" s="8"/>
      <c r="C11" s="6"/>
      <c r="D11" s="7"/>
      <c r="E11" s="6"/>
      <c r="F11" s="6"/>
      <c r="G11" s="6"/>
    </row>
    <row r="12" spans="1:7" x14ac:dyDescent="0.25">
      <c r="A12" s="21" t="s">
        <v>6</v>
      </c>
      <c r="B12" s="8"/>
      <c r="C12" s="6"/>
      <c r="D12" s="7"/>
      <c r="E12" s="6"/>
      <c r="F12" s="6"/>
      <c r="G12" s="6"/>
    </row>
    <row r="13" spans="1:7" x14ac:dyDescent="0.25">
      <c r="A13" s="21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10" x14ac:dyDescent="0.25">
      <c r="A18" s="13" t="s">
        <v>15</v>
      </c>
      <c r="B18" s="14" t="s">
        <v>16</v>
      </c>
      <c r="C18" s="40">
        <v>42133</v>
      </c>
      <c r="D18" s="16" t="s">
        <v>17</v>
      </c>
      <c r="E18" s="13"/>
      <c r="F18" s="43">
        <v>1010760</v>
      </c>
      <c r="G18" s="43">
        <v>202152</v>
      </c>
      <c r="H18" s="18"/>
      <c r="I18" s="18"/>
      <c r="J18" s="18"/>
    </row>
    <row r="19" spans="1:10" x14ac:dyDescent="0.25">
      <c r="A19" s="13" t="s">
        <v>15</v>
      </c>
      <c r="B19" s="14" t="s">
        <v>18</v>
      </c>
      <c r="C19" s="40">
        <v>42133</v>
      </c>
      <c r="D19" s="16" t="s">
        <v>17</v>
      </c>
      <c r="E19" s="13"/>
      <c r="F19" s="43">
        <v>1019000</v>
      </c>
      <c r="G19" s="43">
        <v>203800</v>
      </c>
      <c r="H19" s="18"/>
      <c r="I19" s="18"/>
      <c r="J19" s="18"/>
    </row>
    <row r="20" spans="1:10" x14ac:dyDescent="0.25">
      <c r="A20" s="13" t="s">
        <v>15</v>
      </c>
      <c r="B20" s="14" t="s">
        <v>19</v>
      </c>
      <c r="C20" s="40">
        <v>42133</v>
      </c>
      <c r="D20" s="16" t="s">
        <v>17</v>
      </c>
      <c r="E20" s="13"/>
      <c r="F20" s="43">
        <v>1027300</v>
      </c>
      <c r="G20" s="43">
        <v>205460</v>
      </c>
      <c r="H20" s="18"/>
      <c r="I20" s="18"/>
      <c r="J20" s="18"/>
    </row>
    <row r="21" spans="1:10" x14ac:dyDescent="0.25">
      <c r="A21" s="13" t="s">
        <v>15</v>
      </c>
      <c r="B21" s="14" t="s">
        <v>20</v>
      </c>
      <c r="C21" s="40">
        <v>42133</v>
      </c>
      <c r="D21" s="16" t="s">
        <v>17</v>
      </c>
      <c r="E21" s="13"/>
      <c r="F21" s="43">
        <v>1027300</v>
      </c>
      <c r="G21" s="43">
        <v>205460</v>
      </c>
      <c r="H21" s="18"/>
      <c r="I21" s="18"/>
      <c r="J21" s="18"/>
    </row>
    <row r="22" spans="1:10" s="26" customFormat="1" x14ac:dyDescent="0.25">
      <c r="A22" s="19" t="s">
        <v>77</v>
      </c>
      <c r="B22" s="19" t="s">
        <v>16</v>
      </c>
      <c r="C22" s="41">
        <v>42133</v>
      </c>
      <c r="D22" s="25" t="s">
        <v>78</v>
      </c>
      <c r="E22" s="19"/>
      <c r="F22" s="43">
        <v>1011</v>
      </c>
      <c r="G22" s="43">
        <v>202</v>
      </c>
      <c r="H22" s="18"/>
      <c r="I22" s="18"/>
      <c r="J22" s="28"/>
    </row>
    <row r="23" spans="1:10" s="26" customFormat="1" x14ac:dyDescent="0.25">
      <c r="A23" s="19" t="s">
        <v>77</v>
      </c>
      <c r="B23" s="19" t="s">
        <v>18</v>
      </c>
      <c r="C23" s="41">
        <v>42133</v>
      </c>
      <c r="D23" s="25" t="s">
        <v>78</v>
      </c>
      <c r="E23" s="19"/>
      <c r="F23" s="43">
        <v>1019</v>
      </c>
      <c r="G23" s="43">
        <v>203</v>
      </c>
      <c r="H23" s="18"/>
      <c r="I23" s="18"/>
      <c r="J23" s="28"/>
    </row>
    <row r="24" spans="1:10" s="26" customFormat="1" x14ac:dyDescent="0.25">
      <c r="A24" s="19" t="s">
        <v>77</v>
      </c>
      <c r="B24" s="19" t="s">
        <v>19</v>
      </c>
      <c r="C24" s="41">
        <v>42133</v>
      </c>
      <c r="D24" s="25" t="s">
        <v>78</v>
      </c>
      <c r="E24" s="19"/>
      <c r="F24" s="43">
        <v>1027</v>
      </c>
      <c r="G24" s="43">
        <v>205</v>
      </c>
      <c r="H24" s="18"/>
      <c r="I24" s="18"/>
      <c r="J24" s="28"/>
    </row>
    <row r="25" spans="1:10" s="26" customFormat="1" x14ac:dyDescent="0.25">
      <c r="A25" s="19" t="s">
        <v>77</v>
      </c>
      <c r="B25" s="19" t="s">
        <v>20</v>
      </c>
      <c r="C25" s="41">
        <v>42133</v>
      </c>
      <c r="D25" s="25" t="s">
        <v>78</v>
      </c>
      <c r="E25" s="19"/>
      <c r="F25" s="43">
        <v>1027</v>
      </c>
      <c r="G25" s="43">
        <v>205</v>
      </c>
      <c r="H25" s="18"/>
      <c r="I25" s="18"/>
      <c r="J25" s="28"/>
    </row>
    <row r="26" spans="1:10" x14ac:dyDescent="0.25">
      <c r="A26" s="13" t="s">
        <v>21</v>
      </c>
      <c r="B26" s="14" t="s">
        <v>16</v>
      </c>
      <c r="C26" s="40">
        <v>42133</v>
      </c>
      <c r="D26" s="16" t="s">
        <v>17</v>
      </c>
      <c r="E26" s="13"/>
      <c r="F26" s="43">
        <v>1010760</v>
      </c>
      <c r="G26" s="43">
        <v>202152</v>
      </c>
      <c r="H26" s="18"/>
      <c r="I26" s="18"/>
      <c r="J26" s="18"/>
    </row>
    <row r="27" spans="1:10" x14ac:dyDescent="0.25">
      <c r="A27" s="13" t="s">
        <v>21</v>
      </c>
      <c r="B27" s="14" t="s">
        <v>18</v>
      </c>
      <c r="C27" s="40">
        <v>42133</v>
      </c>
      <c r="D27" s="16" t="s">
        <v>17</v>
      </c>
      <c r="E27" s="13"/>
      <c r="F27" s="43">
        <v>1019000</v>
      </c>
      <c r="G27" s="43">
        <v>203800</v>
      </c>
      <c r="H27" s="18"/>
      <c r="I27" s="18"/>
      <c r="J27" s="18"/>
    </row>
    <row r="28" spans="1:10" x14ac:dyDescent="0.25">
      <c r="A28" s="13" t="s">
        <v>21</v>
      </c>
      <c r="B28" s="14" t="s">
        <v>19</v>
      </c>
      <c r="C28" s="40">
        <v>42133</v>
      </c>
      <c r="D28" s="16" t="s">
        <v>17</v>
      </c>
      <c r="E28" s="13"/>
      <c r="F28" s="43">
        <v>1027300</v>
      </c>
      <c r="G28" s="43">
        <v>205460</v>
      </c>
      <c r="H28" s="18"/>
      <c r="I28" s="18"/>
      <c r="J28" s="18"/>
    </row>
    <row r="29" spans="1:10" x14ac:dyDescent="0.25">
      <c r="A29" s="13" t="s">
        <v>21</v>
      </c>
      <c r="B29" s="14" t="s">
        <v>20</v>
      </c>
      <c r="C29" s="40">
        <v>42133</v>
      </c>
      <c r="D29" s="16" t="s">
        <v>17</v>
      </c>
      <c r="E29" s="13"/>
      <c r="F29" s="43">
        <v>1027300</v>
      </c>
      <c r="G29" s="43">
        <v>205460</v>
      </c>
      <c r="H29" s="18"/>
      <c r="I29" s="18"/>
      <c r="J29" s="18"/>
    </row>
    <row r="30" spans="1:10" ht="30" x14ac:dyDescent="0.25">
      <c r="A30" s="13" t="s">
        <v>22</v>
      </c>
      <c r="B30" s="14" t="s">
        <v>23</v>
      </c>
      <c r="C30" s="40">
        <v>42133</v>
      </c>
      <c r="D30" s="16" t="s">
        <v>17</v>
      </c>
      <c r="E30" s="13"/>
      <c r="F30" s="43">
        <v>768200</v>
      </c>
      <c r="G30" s="43">
        <v>153640</v>
      </c>
      <c r="H30" s="18"/>
      <c r="I30" s="18"/>
      <c r="J30" s="18"/>
    </row>
    <row r="31" spans="1:10" ht="30" x14ac:dyDescent="0.25">
      <c r="A31" s="13" t="s">
        <v>24</v>
      </c>
      <c r="B31" s="14" t="s">
        <v>23</v>
      </c>
      <c r="C31" s="40">
        <v>42133</v>
      </c>
      <c r="D31" s="16" t="s">
        <v>17</v>
      </c>
      <c r="E31" s="13"/>
      <c r="F31" s="43">
        <v>768200</v>
      </c>
      <c r="G31" s="43">
        <v>153640</v>
      </c>
      <c r="H31" s="18"/>
      <c r="I31" s="18"/>
      <c r="J31" s="18"/>
    </row>
    <row r="32" spans="1:10" s="26" customFormat="1" ht="30" x14ac:dyDescent="0.25">
      <c r="A32" s="19" t="s">
        <v>80</v>
      </c>
      <c r="B32" s="27" t="s">
        <v>23</v>
      </c>
      <c r="C32" s="41">
        <v>42133</v>
      </c>
      <c r="D32" s="25" t="s">
        <v>17</v>
      </c>
      <c r="E32" s="19"/>
      <c r="F32" s="43">
        <v>768200</v>
      </c>
      <c r="G32" s="43">
        <v>153640</v>
      </c>
      <c r="H32" s="18"/>
      <c r="I32" s="18"/>
      <c r="J32" s="28"/>
    </row>
    <row r="33" spans="1:10" s="26" customFormat="1" ht="30" x14ac:dyDescent="0.25">
      <c r="A33" s="26" t="s">
        <v>81</v>
      </c>
      <c r="B33" s="27" t="s">
        <v>23</v>
      </c>
      <c r="C33" s="41">
        <v>42133</v>
      </c>
      <c r="D33" s="25" t="s">
        <v>78</v>
      </c>
      <c r="E33" s="19"/>
      <c r="F33" s="43">
        <v>768</v>
      </c>
      <c r="G33" s="43">
        <v>154</v>
      </c>
      <c r="H33" s="18"/>
      <c r="I33" s="18"/>
      <c r="J33" s="28"/>
    </row>
    <row r="34" spans="1:10" ht="30" x14ac:dyDescent="0.25">
      <c r="A34" s="13" t="s">
        <v>25</v>
      </c>
      <c r="B34" s="14" t="s">
        <v>26</v>
      </c>
      <c r="C34" s="40">
        <v>42133</v>
      </c>
      <c r="D34" s="16" t="s">
        <v>17</v>
      </c>
      <c r="E34" s="13"/>
      <c r="F34" s="43">
        <v>771900</v>
      </c>
      <c r="G34" s="43">
        <v>154380</v>
      </c>
      <c r="H34" s="18"/>
      <c r="I34" s="18"/>
      <c r="J34" s="18"/>
    </row>
    <row r="35" spans="1:10" x14ac:dyDescent="0.25">
      <c r="A35" s="13" t="s">
        <v>27</v>
      </c>
      <c r="B35" s="14" t="s">
        <v>28</v>
      </c>
      <c r="C35" s="40">
        <v>42133</v>
      </c>
      <c r="D35" s="16" t="s">
        <v>17</v>
      </c>
      <c r="E35" s="13"/>
      <c r="F35" s="43">
        <v>795300</v>
      </c>
      <c r="G35" s="43">
        <v>159060</v>
      </c>
      <c r="H35" s="18"/>
      <c r="I35" s="18"/>
      <c r="J35" s="18"/>
    </row>
    <row r="36" spans="1:10" ht="30" x14ac:dyDescent="0.25">
      <c r="A36" s="13" t="s">
        <v>29</v>
      </c>
      <c r="B36" s="14" t="s">
        <v>30</v>
      </c>
      <c r="C36" s="40">
        <v>42133</v>
      </c>
      <c r="D36" s="16" t="s">
        <v>17</v>
      </c>
      <c r="E36" s="13"/>
      <c r="F36" s="43">
        <v>811200</v>
      </c>
      <c r="G36" s="43">
        <v>162240</v>
      </c>
      <c r="H36" s="18"/>
      <c r="I36" s="18"/>
      <c r="J36" s="18"/>
    </row>
    <row r="37" spans="1:10" ht="30" x14ac:dyDescent="0.25">
      <c r="A37" s="13" t="s">
        <v>31</v>
      </c>
      <c r="B37" s="14" t="s">
        <v>32</v>
      </c>
      <c r="C37" s="40">
        <v>42133</v>
      </c>
      <c r="D37" s="16" t="s">
        <v>17</v>
      </c>
      <c r="E37" s="13"/>
      <c r="F37" s="43">
        <v>892700</v>
      </c>
      <c r="G37" s="43">
        <v>178540</v>
      </c>
      <c r="H37" s="18"/>
      <c r="I37" s="18"/>
      <c r="J37" s="18"/>
    </row>
    <row r="38" spans="1:10" ht="30" x14ac:dyDescent="0.25">
      <c r="A38" s="13" t="s">
        <v>31</v>
      </c>
      <c r="B38" s="14" t="s">
        <v>33</v>
      </c>
      <c r="C38" s="40">
        <v>42133</v>
      </c>
      <c r="D38" s="16" t="s">
        <v>17</v>
      </c>
      <c r="E38" s="13"/>
      <c r="F38" s="43">
        <v>903900</v>
      </c>
      <c r="G38" s="43">
        <v>180780</v>
      </c>
      <c r="H38" s="18"/>
      <c r="I38" s="18"/>
      <c r="J38" s="18"/>
    </row>
    <row r="39" spans="1:10" ht="30" x14ac:dyDescent="0.25">
      <c r="A39" s="13" t="s">
        <v>31</v>
      </c>
      <c r="B39" s="14" t="s">
        <v>34</v>
      </c>
      <c r="C39" s="40">
        <v>42133</v>
      </c>
      <c r="D39" s="16" t="s">
        <v>17</v>
      </c>
      <c r="E39" s="13"/>
      <c r="F39" s="43">
        <v>912200</v>
      </c>
      <c r="G39" s="43">
        <v>182440</v>
      </c>
      <c r="H39" s="18"/>
      <c r="I39" s="18"/>
      <c r="J39" s="18"/>
    </row>
    <row r="40" spans="1:10" ht="30" x14ac:dyDescent="0.25">
      <c r="A40" s="13" t="s">
        <v>31</v>
      </c>
      <c r="B40" s="14" t="s">
        <v>35</v>
      </c>
      <c r="C40" s="40">
        <v>42133</v>
      </c>
      <c r="D40" s="16" t="s">
        <v>17</v>
      </c>
      <c r="E40" s="13"/>
      <c r="F40" s="43">
        <v>796800</v>
      </c>
      <c r="G40" s="43">
        <v>159360</v>
      </c>
      <c r="H40" s="18"/>
      <c r="I40" s="18"/>
      <c r="J40" s="18"/>
    </row>
    <row r="41" spans="1:10" ht="30" x14ac:dyDescent="0.25">
      <c r="A41" s="13" t="s">
        <v>31</v>
      </c>
      <c r="B41" s="14" t="s">
        <v>36</v>
      </c>
      <c r="C41" s="40">
        <v>42133</v>
      </c>
      <c r="D41" s="16" t="s">
        <v>17</v>
      </c>
      <c r="E41" s="13"/>
      <c r="F41" s="43">
        <v>912200</v>
      </c>
      <c r="G41" s="43">
        <v>182440</v>
      </c>
      <c r="H41" s="18"/>
      <c r="I41" s="18"/>
      <c r="J41" s="18"/>
    </row>
    <row r="42" spans="1:10" ht="30" x14ac:dyDescent="0.25">
      <c r="A42" s="13" t="s">
        <v>37</v>
      </c>
      <c r="B42" s="14" t="s">
        <v>38</v>
      </c>
      <c r="C42" s="40">
        <v>42133</v>
      </c>
      <c r="D42" s="16" t="s">
        <v>17</v>
      </c>
      <c r="E42" s="13"/>
      <c r="F42" s="43">
        <v>668900</v>
      </c>
      <c r="G42" s="43">
        <v>133780</v>
      </c>
      <c r="H42" s="18"/>
      <c r="I42" s="18"/>
      <c r="J42" s="18"/>
    </row>
    <row r="43" spans="1:10" ht="30" x14ac:dyDescent="0.25">
      <c r="A43" s="13" t="s">
        <v>24</v>
      </c>
      <c r="B43" s="14" t="s">
        <v>38</v>
      </c>
      <c r="C43" s="40">
        <v>42133</v>
      </c>
      <c r="D43" s="16" t="s">
        <v>17</v>
      </c>
      <c r="E43" s="13"/>
      <c r="F43" s="43">
        <v>668900</v>
      </c>
      <c r="G43" s="43">
        <v>133780</v>
      </c>
      <c r="H43" s="18"/>
      <c r="I43" s="18"/>
      <c r="J43" s="18"/>
    </row>
    <row r="44" spans="1:10" ht="30" x14ac:dyDescent="0.25">
      <c r="A44" s="13" t="s">
        <v>39</v>
      </c>
      <c r="B44" s="14" t="s">
        <v>38</v>
      </c>
      <c r="C44" s="40">
        <v>42133</v>
      </c>
      <c r="D44" s="16" t="s">
        <v>17</v>
      </c>
      <c r="E44" s="13"/>
      <c r="F44" s="43">
        <v>668900</v>
      </c>
      <c r="G44" s="43">
        <v>133780</v>
      </c>
      <c r="H44" s="18"/>
      <c r="I44" s="18"/>
      <c r="J44" s="18"/>
    </row>
    <row r="45" spans="1:10" s="26" customFormat="1" ht="30" x14ac:dyDescent="0.25">
      <c r="A45" s="19" t="s">
        <v>80</v>
      </c>
      <c r="B45" s="27" t="s">
        <v>38</v>
      </c>
      <c r="C45" s="41">
        <v>42133</v>
      </c>
      <c r="D45" s="25" t="s">
        <v>17</v>
      </c>
      <c r="E45" s="19"/>
      <c r="F45" s="43">
        <v>668900</v>
      </c>
      <c r="G45" s="43">
        <v>133780</v>
      </c>
      <c r="H45" s="28"/>
      <c r="I45" s="28"/>
      <c r="J45" s="28"/>
    </row>
    <row r="46" spans="1:10" s="26" customFormat="1" ht="30" x14ac:dyDescent="0.25">
      <c r="A46" s="26" t="s">
        <v>81</v>
      </c>
      <c r="B46" s="27" t="s">
        <v>38</v>
      </c>
      <c r="C46" s="41">
        <v>42133</v>
      </c>
      <c r="D46" s="25" t="s">
        <v>78</v>
      </c>
      <c r="E46" s="19"/>
      <c r="F46" s="43">
        <v>669</v>
      </c>
      <c r="G46" s="43">
        <v>134</v>
      </c>
      <c r="H46" s="28"/>
      <c r="I46" s="28"/>
      <c r="J46" s="28"/>
    </row>
    <row r="47" spans="1:10" ht="30" x14ac:dyDescent="0.25">
      <c r="A47" s="13"/>
      <c r="B47" s="14" t="s">
        <v>40</v>
      </c>
      <c r="C47" s="40">
        <v>42133</v>
      </c>
      <c r="D47" s="16" t="s">
        <v>17</v>
      </c>
      <c r="E47" s="13"/>
      <c r="F47" s="43">
        <v>897800</v>
      </c>
      <c r="G47" s="43">
        <v>179560</v>
      </c>
      <c r="H47" s="18"/>
      <c r="I47" s="18"/>
      <c r="J47" s="18"/>
    </row>
    <row r="48" spans="1:10" ht="30" x14ac:dyDescent="0.25">
      <c r="A48" s="13" t="s">
        <v>41</v>
      </c>
      <c r="B48" s="14" t="s">
        <v>42</v>
      </c>
      <c r="C48" s="40">
        <v>42133</v>
      </c>
      <c r="D48" s="16" t="s">
        <v>17</v>
      </c>
      <c r="E48" s="13"/>
      <c r="F48" s="43">
        <v>820300</v>
      </c>
      <c r="G48" s="43">
        <v>164060</v>
      </c>
      <c r="H48" s="18"/>
      <c r="I48" s="18"/>
      <c r="J48" s="18"/>
    </row>
    <row r="49" spans="1:10" x14ac:dyDescent="0.25">
      <c r="A49" s="13"/>
      <c r="B49" s="14" t="s">
        <v>43</v>
      </c>
      <c r="C49" s="40">
        <v>42133</v>
      </c>
      <c r="D49" s="16" t="s">
        <v>17</v>
      </c>
      <c r="E49" s="13"/>
      <c r="F49" s="43">
        <v>911900</v>
      </c>
      <c r="G49" s="43">
        <v>182380</v>
      </c>
      <c r="H49" s="18"/>
      <c r="I49" s="18"/>
      <c r="J49" s="18"/>
    </row>
    <row r="50" spans="1:10" x14ac:dyDescent="0.25">
      <c r="A50" s="13" t="s">
        <v>44</v>
      </c>
      <c r="B50" s="14" t="s">
        <v>45</v>
      </c>
      <c r="C50" s="40">
        <v>42133</v>
      </c>
      <c r="D50" s="16" t="s">
        <v>17</v>
      </c>
      <c r="E50" s="13"/>
      <c r="F50" s="43">
        <v>918100</v>
      </c>
      <c r="G50" s="43">
        <v>183620</v>
      </c>
      <c r="H50" s="18"/>
      <c r="I50" s="18"/>
      <c r="J50" s="18"/>
    </row>
    <row r="51" spans="1:10" ht="30" x14ac:dyDescent="0.25">
      <c r="A51" s="13" t="s">
        <v>46</v>
      </c>
      <c r="B51" s="14" t="s">
        <v>47</v>
      </c>
      <c r="C51" s="40">
        <v>42133</v>
      </c>
      <c r="D51" s="16" t="s">
        <v>17</v>
      </c>
      <c r="E51" s="13"/>
      <c r="F51" s="43">
        <v>773100</v>
      </c>
      <c r="G51" s="43">
        <v>154620</v>
      </c>
      <c r="H51" s="18"/>
      <c r="I51" s="18"/>
      <c r="J51" s="18"/>
    </row>
    <row r="52" spans="1:10" x14ac:dyDescent="0.25">
      <c r="A52" s="13" t="s">
        <v>48</v>
      </c>
      <c r="B52" s="14" t="s">
        <v>49</v>
      </c>
      <c r="C52" s="40">
        <v>42133</v>
      </c>
      <c r="D52" s="16" t="s">
        <v>50</v>
      </c>
      <c r="E52" s="13"/>
      <c r="F52" s="43">
        <f>51200/1.9775</f>
        <v>25891.276864728192</v>
      </c>
      <c r="G52" s="43">
        <f t="shared" ref="G52:G72" si="0">F52*0.2</f>
        <v>5178.2553729456386</v>
      </c>
      <c r="H52" s="18"/>
      <c r="I52" s="18"/>
      <c r="J52" s="18"/>
    </row>
    <row r="53" spans="1:10" x14ac:dyDescent="0.25">
      <c r="A53" s="13" t="s">
        <v>48</v>
      </c>
      <c r="B53" s="14" t="s">
        <v>51</v>
      </c>
      <c r="C53" s="40">
        <v>42133</v>
      </c>
      <c r="D53" s="16" t="s">
        <v>50</v>
      </c>
      <c r="E53" s="13"/>
      <c r="F53" s="43">
        <f>51210/1.9775</f>
        <v>25896.333754740834</v>
      </c>
      <c r="G53" s="43">
        <f t="shared" si="0"/>
        <v>5179.2667509481671</v>
      </c>
      <c r="H53" s="18"/>
      <c r="I53" s="18"/>
      <c r="J53" s="18"/>
    </row>
    <row r="54" spans="1:10" x14ac:dyDescent="0.25">
      <c r="A54" s="13" t="s">
        <v>48</v>
      </c>
      <c r="B54" s="14" t="s">
        <v>52</v>
      </c>
      <c r="C54" s="40">
        <v>42133</v>
      </c>
      <c r="D54" s="16" t="s">
        <v>50</v>
      </c>
      <c r="E54" s="13"/>
      <c r="F54" s="43">
        <f>51963/1.9775</f>
        <v>26277.117572692794</v>
      </c>
      <c r="G54" s="43">
        <f t="shared" si="0"/>
        <v>5255.4235145385592</v>
      </c>
      <c r="H54" s="18"/>
      <c r="I54" s="18"/>
      <c r="J54" s="18"/>
    </row>
    <row r="55" spans="1:10" x14ac:dyDescent="0.25">
      <c r="A55" s="13" t="s">
        <v>48</v>
      </c>
      <c r="B55" s="14" t="s">
        <v>53</v>
      </c>
      <c r="C55" s="40">
        <v>42133</v>
      </c>
      <c r="D55" s="16" t="s">
        <v>50</v>
      </c>
      <c r="E55" s="13"/>
      <c r="F55" s="43">
        <f>52516/1.9775</f>
        <v>26556.763590391907</v>
      </c>
      <c r="G55" s="43">
        <f t="shared" si="0"/>
        <v>5311.3527180783822</v>
      </c>
      <c r="H55" s="18"/>
      <c r="I55" s="18"/>
      <c r="J55" s="18"/>
    </row>
    <row r="56" spans="1:10" ht="30" x14ac:dyDescent="0.25">
      <c r="A56" s="36" t="s">
        <v>48</v>
      </c>
      <c r="B56" s="37" t="s">
        <v>54</v>
      </c>
      <c r="C56" s="42">
        <v>42133</v>
      </c>
      <c r="D56" s="38" t="s">
        <v>50</v>
      </c>
      <c r="E56" s="36"/>
      <c r="F56" s="44">
        <f>52526/1.9775</f>
        <v>26561.820480404549</v>
      </c>
      <c r="G56" s="43">
        <f t="shared" si="0"/>
        <v>5312.3640960809098</v>
      </c>
      <c r="H56" s="39"/>
      <c r="I56" s="39"/>
      <c r="J56" s="18"/>
    </row>
    <row r="57" spans="1:10" ht="30" x14ac:dyDescent="0.25">
      <c r="A57" s="13" t="s">
        <v>55</v>
      </c>
      <c r="B57" s="14" t="s">
        <v>56</v>
      </c>
      <c r="C57" s="40">
        <v>42133</v>
      </c>
      <c r="D57" s="16" t="s">
        <v>50</v>
      </c>
      <c r="E57" s="13"/>
      <c r="F57" s="43">
        <f>60200/1.9425</f>
        <v>30990.990990990991</v>
      </c>
      <c r="G57" s="43">
        <f t="shared" si="0"/>
        <v>6198.198198198199</v>
      </c>
      <c r="H57" s="18"/>
      <c r="I57" s="18"/>
      <c r="J57" s="18"/>
    </row>
    <row r="58" spans="1:10" x14ac:dyDescent="0.25">
      <c r="A58" s="13" t="s">
        <v>55</v>
      </c>
      <c r="B58" s="14" t="s">
        <v>57</v>
      </c>
      <c r="C58" s="40">
        <v>42133</v>
      </c>
      <c r="D58" s="16" t="s">
        <v>50</v>
      </c>
      <c r="E58" s="13"/>
      <c r="F58" s="43">
        <f>61188/1.9425</f>
        <v>31499.613899613902</v>
      </c>
      <c r="G58" s="43">
        <f t="shared" si="0"/>
        <v>6299.922779922781</v>
      </c>
      <c r="H58" s="18"/>
      <c r="I58" s="18"/>
      <c r="J58" s="18"/>
    </row>
    <row r="59" spans="1:10" x14ac:dyDescent="0.25">
      <c r="A59" s="13" t="s">
        <v>55</v>
      </c>
      <c r="B59" s="14" t="s">
        <v>58</v>
      </c>
      <c r="C59" s="40">
        <v>42133</v>
      </c>
      <c r="D59" s="16" t="s">
        <v>50</v>
      </c>
      <c r="E59" s="13"/>
      <c r="F59" s="43">
        <f>62626/1.9425</f>
        <v>32239.897039897041</v>
      </c>
      <c r="G59" s="43">
        <f t="shared" si="0"/>
        <v>6447.9794079794083</v>
      </c>
      <c r="H59" s="18"/>
      <c r="I59" s="18"/>
      <c r="J59" s="18"/>
    </row>
    <row r="60" spans="1:10" x14ac:dyDescent="0.25">
      <c r="A60" s="13" t="s">
        <v>55</v>
      </c>
      <c r="B60" s="14" t="s">
        <v>59</v>
      </c>
      <c r="C60" s="40">
        <v>42133</v>
      </c>
      <c r="D60" s="16" t="s">
        <v>50</v>
      </c>
      <c r="E60" s="13"/>
      <c r="F60" s="43">
        <f>62636/1.9425</f>
        <v>32245.045045045048</v>
      </c>
      <c r="G60" s="43">
        <f t="shared" si="0"/>
        <v>6449.0090090090098</v>
      </c>
      <c r="H60" s="18"/>
      <c r="I60" s="18"/>
      <c r="J60" s="18"/>
    </row>
    <row r="61" spans="1:10" ht="30" x14ac:dyDescent="0.25">
      <c r="A61" s="13" t="s">
        <v>60</v>
      </c>
      <c r="B61" s="14" t="s">
        <v>61</v>
      </c>
      <c r="C61" s="40">
        <v>41502</v>
      </c>
      <c r="D61" s="16" t="s">
        <v>50</v>
      </c>
      <c r="E61" s="13"/>
      <c r="F61" s="43">
        <f>163800/1.9775</f>
        <v>82831.85840707965</v>
      </c>
      <c r="G61" s="43">
        <f t="shared" si="0"/>
        <v>16566.371681415931</v>
      </c>
      <c r="H61" s="18"/>
      <c r="I61" s="18"/>
      <c r="J61" s="18"/>
    </row>
    <row r="62" spans="1:10" ht="30" x14ac:dyDescent="0.25">
      <c r="A62" s="13" t="s">
        <v>60</v>
      </c>
      <c r="B62" s="14" t="s">
        <v>62</v>
      </c>
      <c r="C62" s="40">
        <v>41502</v>
      </c>
      <c r="D62" s="16" t="s">
        <v>50</v>
      </c>
      <c r="E62" s="13"/>
      <c r="F62" s="43">
        <f>164948/1.9775</f>
        <v>83412.389380530978</v>
      </c>
      <c r="G62" s="43">
        <f t="shared" si="0"/>
        <v>16682.477876106197</v>
      </c>
      <c r="H62" s="18"/>
      <c r="I62" s="18"/>
      <c r="J62" s="18"/>
    </row>
    <row r="63" spans="1:10" ht="30" x14ac:dyDescent="0.25">
      <c r="A63" s="13" t="s">
        <v>60</v>
      </c>
      <c r="B63" s="14" t="s">
        <v>63</v>
      </c>
      <c r="C63" s="40">
        <v>41502</v>
      </c>
      <c r="D63" s="16" t="s">
        <v>50</v>
      </c>
      <c r="E63" s="13"/>
      <c r="F63" s="43">
        <f>165492/1.9775</f>
        <v>83687.484197218713</v>
      </c>
      <c r="G63" s="43">
        <f t="shared" si="0"/>
        <v>16737.496839443742</v>
      </c>
      <c r="H63" s="18"/>
      <c r="I63" s="18"/>
      <c r="J63" s="18"/>
    </row>
    <row r="64" spans="1:10" ht="30" x14ac:dyDescent="0.25">
      <c r="A64" s="13" t="s">
        <v>64</v>
      </c>
      <c r="B64" s="14" t="s">
        <v>65</v>
      </c>
      <c r="C64" s="40">
        <v>41502</v>
      </c>
      <c r="D64" s="16" t="s">
        <v>50</v>
      </c>
      <c r="E64" s="13"/>
      <c r="F64" s="43">
        <f>152900/1.9775</f>
        <v>77319.848293299612</v>
      </c>
      <c r="G64" s="43">
        <f t="shared" si="0"/>
        <v>15463.969658659924</v>
      </c>
      <c r="H64" s="18"/>
      <c r="I64" s="18"/>
      <c r="J64" s="18"/>
    </row>
    <row r="65" spans="1:10" ht="30" x14ac:dyDescent="0.25">
      <c r="A65" s="13" t="s">
        <v>64</v>
      </c>
      <c r="B65" s="14" t="s">
        <v>66</v>
      </c>
      <c r="C65" s="40">
        <v>41502</v>
      </c>
      <c r="D65" s="16" t="s">
        <v>50</v>
      </c>
      <c r="E65" s="13"/>
      <c r="F65" s="43">
        <f>154048/1.9775</f>
        <v>77900.379266750941</v>
      </c>
      <c r="G65" s="43">
        <f t="shared" si="0"/>
        <v>15580.075853350188</v>
      </c>
      <c r="H65" s="18"/>
      <c r="I65" s="18"/>
      <c r="J65" s="18"/>
    </row>
    <row r="66" spans="1:10" ht="30" x14ac:dyDescent="0.25">
      <c r="A66" s="13" t="s">
        <v>64</v>
      </c>
      <c r="B66" s="14" t="s">
        <v>67</v>
      </c>
      <c r="C66" s="40">
        <v>41502</v>
      </c>
      <c r="D66" s="16" t="s">
        <v>50</v>
      </c>
      <c r="E66" s="13"/>
      <c r="F66" s="43">
        <f>154592/1.9775</f>
        <v>78175.47408343869</v>
      </c>
      <c r="G66" s="43">
        <f t="shared" si="0"/>
        <v>15635.094816687739</v>
      </c>
      <c r="H66" s="18"/>
      <c r="I66" s="18"/>
      <c r="J66" s="18"/>
    </row>
    <row r="67" spans="1:10" ht="18" customHeight="1" x14ac:dyDescent="0.25">
      <c r="A67" s="13" t="s">
        <v>68</v>
      </c>
      <c r="B67" s="14" t="s">
        <v>69</v>
      </c>
      <c r="C67" s="40">
        <v>41502</v>
      </c>
      <c r="D67" s="16" t="s">
        <v>50</v>
      </c>
      <c r="E67" s="13"/>
      <c r="F67" s="43">
        <f>152900/1.9775</f>
        <v>77319.848293299612</v>
      </c>
      <c r="G67" s="43">
        <f t="shared" si="0"/>
        <v>15463.969658659924</v>
      </c>
      <c r="H67" s="18"/>
      <c r="I67" s="18"/>
      <c r="J67" s="18"/>
    </row>
    <row r="68" spans="1:10" ht="30" x14ac:dyDescent="0.25">
      <c r="A68" s="13" t="s">
        <v>68</v>
      </c>
      <c r="B68" s="14" t="s">
        <v>70</v>
      </c>
      <c r="C68" s="40">
        <v>41502</v>
      </c>
      <c r="D68" s="16" t="s">
        <v>50</v>
      </c>
      <c r="E68" s="13"/>
      <c r="F68" s="43">
        <f>154048/1.9775</f>
        <v>77900.379266750941</v>
      </c>
      <c r="G68" s="43">
        <f t="shared" si="0"/>
        <v>15580.075853350188</v>
      </c>
      <c r="H68" s="18"/>
      <c r="I68" s="18"/>
      <c r="J68" s="18"/>
    </row>
    <row r="69" spans="1:10" ht="30" x14ac:dyDescent="0.25">
      <c r="A69" s="13" t="s">
        <v>68</v>
      </c>
      <c r="B69" s="14" t="s">
        <v>71</v>
      </c>
      <c r="C69" s="40">
        <v>41502</v>
      </c>
      <c r="D69" s="16" t="s">
        <v>50</v>
      </c>
      <c r="E69" s="13"/>
      <c r="F69" s="43">
        <f>154592/1.9775</f>
        <v>78175.47408343869</v>
      </c>
      <c r="G69" s="43">
        <f t="shared" si="0"/>
        <v>15635.094816687739</v>
      </c>
      <c r="H69" s="18"/>
      <c r="I69" s="18"/>
      <c r="J69" s="18"/>
    </row>
    <row r="70" spans="1:10" ht="30" x14ac:dyDescent="0.25">
      <c r="A70" s="13" t="s">
        <v>72</v>
      </c>
      <c r="B70" s="14" t="s">
        <v>73</v>
      </c>
      <c r="C70" s="40">
        <v>41502</v>
      </c>
      <c r="D70" s="16" t="s">
        <v>50</v>
      </c>
      <c r="E70" s="13"/>
      <c r="F70" s="43">
        <f>152900/1.9775</f>
        <v>77319.848293299612</v>
      </c>
      <c r="G70" s="43">
        <f t="shared" si="0"/>
        <v>15463.969658659924</v>
      </c>
      <c r="H70" s="18"/>
      <c r="I70" s="18"/>
      <c r="J70" s="18"/>
    </row>
    <row r="71" spans="1:10" ht="30" x14ac:dyDescent="0.25">
      <c r="A71" s="13" t="s">
        <v>72</v>
      </c>
      <c r="B71" s="14" t="s">
        <v>74</v>
      </c>
      <c r="C71" s="40">
        <v>41502</v>
      </c>
      <c r="D71" s="16" t="s">
        <v>50</v>
      </c>
      <c r="E71" s="13"/>
      <c r="F71" s="43">
        <f>154048/1.9775</f>
        <v>77900.379266750941</v>
      </c>
      <c r="G71" s="43">
        <f t="shared" si="0"/>
        <v>15580.075853350188</v>
      </c>
      <c r="H71" s="18"/>
      <c r="I71" s="18"/>
      <c r="J71" s="18"/>
    </row>
    <row r="72" spans="1:10" ht="30" x14ac:dyDescent="0.25">
      <c r="A72" s="13" t="s">
        <v>72</v>
      </c>
      <c r="B72" s="14" t="s">
        <v>75</v>
      </c>
      <c r="C72" s="40">
        <v>41502</v>
      </c>
      <c r="D72" s="16" t="s">
        <v>50</v>
      </c>
      <c r="E72" s="13"/>
      <c r="F72" s="43">
        <f>154592/1.9775</f>
        <v>78175.47408343869</v>
      </c>
      <c r="G72" s="43">
        <f t="shared" si="0"/>
        <v>15635.094816687739</v>
      </c>
      <c r="H72" s="18"/>
      <c r="I72" s="18"/>
      <c r="J72" s="18"/>
    </row>
    <row r="73" spans="1:10" x14ac:dyDescent="0.25">
      <c r="I73" s="17"/>
      <c r="J73" s="17"/>
    </row>
    <row r="74" spans="1:10" x14ac:dyDescent="0.25">
      <c r="I74" s="17"/>
      <c r="J74" s="17"/>
    </row>
    <row r="75" spans="1:10" x14ac:dyDescent="0.25">
      <c r="I75" s="17"/>
      <c r="J75" s="17"/>
    </row>
    <row r="76" spans="1:10" x14ac:dyDescent="0.25">
      <c r="I76" s="17"/>
      <c r="J76" s="17"/>
    </row>
    <row r="77" spans="1:10" x14ac:dyDescent="0.25">
      <c r="I77" s="17"/>
      <c r="J77" s="17"/>
    </row>
    <row r="78" spans="1:10" x14ac:dyDescent="0.25">
      <c r="I78" s="17"/>
      <c r="J78" s="17"/>
    </row>
    <row r="79" spans="1:10" x14ac:dyDescent="0.25">
      <c r="I79" s="17"/>
      <c r="J79" s="17"/>
    </row>
    <row r="80" spans="1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  <row r="160" spans="9:10" x14ac:dyDescent="0.25">
      <c r="I160" s="17"/>
      <c r="J160" s="17"/>
    </row>
    <row r="161" spans="9:10" x14ac:dyDescent="0.25">
      <c r="I161" s="17"/>
      <c r="J161" s="17"/>
    </row>
    <row r="162" spans="9:10" x14ac:dyDescent="0.25">
      <c r="I162" s="17"/>
      <c r="J162" s="17"/>
    </row>
    <row r="163" spans="9:10" x14ac:dyDescent="0.25">
      <c r="I163" s="17"/>
      <c r="J163" s="17"/>
    </row>
    <row r="164" spans="9:10" x14ac:dyDescent="0.25">
      <c r="I164" s="17"/>
      <c r="J164" s="17"/>
    </row>
    <row r="165" spans="9:10" x14ac:dyDescent="0.25">
      <c r="I165" s="17"/>
      <c r="J165" s="17"/>
    </row>
    <row r="166" spans="9:10" x14ac:dyDescent="0.25">
      <c r="I166" s="17"/>
      <c r="J166" s="17"/>
    </row>
    <row r="167" spans="9:10" x14ac:dyDescent="0.25">
      <c r="I167" s="17"/>
      <c r="J167" s="17"/>
    </row>
    <row r="168" spans="9:10" x14ac:dyDescent="0.25">
      <c r="I168" s="17"/>
      <c r="J168" s="17"/>
    </row>
    <row r="169" spans="9:10" x14ac:dyDescent="0.25">
      <c r="I169" s="17"/>
      <c r="J169" s="17"/>
    </row>
    <row r="170" spans="9:10" x14ac:dyDescent="0.25">
      <c r="I170" s="17"/>
      <c r="J170" s="17"/>
    </row>
    <row r="171" spans="9:10" x14ac:dyDescent="0.25">
      <c r="I171" s="17"/>
      <c r="J171" s="17"/>
    </row>
    <row r="172" spans="9:10" x14ac:dyDescent="0.25">
      <c r="I172" s="17"/>
      <c r="J172" s="17"/>
    </row>
    <row r="173" spans="9:10" x14ac:dyDescent="0.25">
      <c r="I173" s="17"/>
      <c r="J173" s="17"/>
    </row>
    <row r="174" spans="9:10" x14ac:dyDescent="0.25">
      <c r="I174" s="17"/>
      <c r="J174" s="17"/>
    </row>
    <row r="175" spans="9:10" x14ac:dyDescent="0.25">
      <c r="I175" s="17"/>
      <c r="J175" s="17"/>
    </row>
    <row r="176" spans="9:10" x14ac:dyDescent="0.25">
      <c r="I176" s="17"/>
      <c r="J176" s="17"/>
    </row>
    <row r="177" spans="9:10" x14ac:dyDescent="0.25">
      <c r="I177" s="17"/>
      <c r="J177" s="17"/>
    </row>
    <row r="178" spans="9:10" x14ac:dyDescent="0.25">
      <c r="I178" s="17"/>
      <c r="J178" s="17"/>
    </row>
    <row r="179" spans="9:10" x14ac:dyDescent="0.25">
      <c r="I179" s="17"/>
      <c r="J179" s="17"/>
    </row>
  </sheetData>
  <mergeCells count="5">
    <mergeCell ref="A6:G6"/>
    <mergeCell ref="A1:G1"/>
    <mergeCell ref="A2:G2"/>
    <mergeCell ref="A3:G3"/>
    <mergeCell ref="A4:G4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opLeftCell="A13" zoomScaleNormal="100" workbookViewId="0">
      <selection sqref="A1:XFD1048576"/>
    </sheetView>
  </sheetViews>
  <sheetFormatPr defaultRowHeight="15" x14ac:dyDescent="0.25"/>
  <cols>
    <col min="1" max="1" width="13.7109375" customWidth="1"/>
    <col min="2" max="2" width="56.85546875" style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s="35" customFormat="1" x14ac:dyDescent="0.25">
      <c r="A1" s="35" t="s">
        <v>89</v>
      </c>
      <c r="B1" s="52"/>
      <c r="D1" s="53"/>
    </row>
    <row r="2" spans="1:7" x14ac:dyDescent="0.25">
      <c r="A2" s="58" t="s">
        <v>0</v>
      </c>
      <c r="B2" s="58"/>
      <c r="C2" s="58"/>
      <c r="D2" s="58"/>
      <c r="E2" s="58"/>
      <c r="F2" s="58"/>
      <c r="G2" s="58"/>
    </row>
    <row r="3" spans="1:7" x14ac:dyDescent="0.25">
      <c r="A3" s="58" t="s">
        <v>1</v>
      </c>
      <c r="B3" s="58"/>
      <c r="C3" s="58"/>
      <c r="D3" s="58"/>
      <c r="E3" s="58"/>
      <c r="F3" s="58"/>
      <c r="G3" s="58"/>
    </row>
    <row r="4" spans="1:7" x14ac:dyDescent="0.25">
      <c r="A4" s="58" t="s">
        <v>2</v>
      </c>
      <c r="B4" s="58"/>
      <c r="C4" s="58"/>
      <c r="D4" s="58"/>
      <c r="E4" s="58"/>
      <c r="F4" s="58"/>
      <c r="G4" s="58"/>
    </row>
    <row r="5" spans="1:7" x14ac:dyDescent="0.25">
      <c r="A5" s="59" t="s">
        <v>88</v>
      </c>
      <c r="B5" s="59"/>
      <c r="C5" s="59"/>
      <c r="D5" s="59"/>
      <c r="E5" s="59"/>
      <c r="F5" s="59"/>
      <c r="G5" s="59"/>
    </row>
    <row r="6" spans="1:7" x14ac:dyDescent="0.25">
      <c r="A6" s="23"/>
      <c r="B6" s="3"/>
      <c r="C6" s="23"/>
      <c r="D6" s="23"/>
      <c r="E6" s="23"/>
      <c r="F6" s="23"/>
      <c r="G6" s="23"/>
    </row>
    <row r="7" spans="1:7" x14ac:dyDescent="0.25">
      <c r="A7" s="57" t="s">
        <v>3</v>
      </c>
      <c r="B7" s="57"/>
      <c r="C7" s="57"/>
      <c r="D7" s="57"/>
      <c r="E7" s="57"/>
      <c r="F7" s="57"/>
      <c r="G7" s="57"/>
    </row>
    <row r="8" spans="1:7" x14ac:dyDescent="0.25">
      <c r="A8" s="21"/>
      <c r="B8" s="4"/>
      <c r="C8" s="21"/>
      <c r="D8" s="22"/>
      <c r="E8" s="21"/>
      <c r="F8" s="21"/>
      <c r="G8" s="21"/>
    </row>
    <row r="9" spans="1:7" x14ac:dyDescent="0.25">
      <c r="A9" s="21" t="s">
        <v>4</v>
      </c>
      <c r="B9" s="5">
        <v>700179598</v>
      </c>
      <c r="C9" s="6"/>
      <c r="D9" s="7"/>
      <c r="E9" s="6"/>
      <c r="F9" s="6"/>
      <c r="G9" s="6"/>
    </row>
    <row r="10" spans="1:7" x14ac:dyDescent="0.25">
      <c r="A10" s="21"/>
      <c r="B10" s="8"/>
      <c r="C10" s="6"/>
      <c r="D10" s="7"/>
      <c r="E10" s="6"/>
      <c r="F10" s="6"/>
      <c r="G10" s="6"/>
    </row>
    <row r="11" spans="1:7" x14ac:dyDescent="0.25">
      <c r="A11" s="21" t="s">
        <v>5</v>
      </c>
      <c r="B11" s="8"/>
      <c r="C11" s="6"/>
      <c r="D11" s="7"/>
      <c r="E11" s="6"/>
      <c r="F11" s="6"/>
      <c r="G11" s="6"/>
    </row>
    <row r="12" spans="1:7" x14ac:dyDescent="0.25">
      <c r="A12" s="21"/>
      <c r="B12" s="8"/>
      <c r="C12" s="6"/>
      <c r="D12" s="7"/>
      <c r="E12" s="6"/>
      <c r="F12" s="6"/>
      <c r="G12" s="6"/>
    </row>
    <row r="13" spans="1:7" x14ac:dyDescent="0.25">
      <c r="A13" s="21" t="s">
        <v>6</v>
      </c>
      <c r="B13" s="8"/>
      <c r="C13" s="6"/>
      <c r="D13" s="7"/>
      <c r="E13" s="6"/>
      <c r="F13" s="6"/>
      <c r="G13" s="6"/>
    </row>
    <row r="14" spans="1:7" x14ac:dyDescent="0.25">
      <c r="A14" s="21" t="s">
        <v>7</v>
      </c>
      <c r="B14" s="8"/>
      <c r="C14" s="6"/>
      <c r="D14" s="7"/>
      <c r="E14" s="6"/>
      <c r="F14" s="6"/>
      <c r="G14" s="6"/>
    </row>
    <row r="15" spans="1:7" ht="10.5" customHeight="1" x14ac:dyDescent="0.25">
      <c r="A15" s="6"/>
      <c r="B15" s="8"/>
      <c r="C15" s="6"/>
      <c r="D15" s="7"/>
      <c r="E15" s="6"/>
      <c r="F15" s="6"/>
      <c r="G15" s="6"/>
    </row>
    <row r="16" spans="1:7" x14ac:dyDescent="0.25">
      <c r="A16" s="9"/>
      <c r="B16" s="8"/>
      <c r="C16" s="6"/>
      <c r="D16" s="7"/>
      <c r="E16" s="6"/>
      <c r="F16" s="6"/>
      <c r="G16" s="6"/>
    </row>
    <row r="17" spans="1:10" ht="61.5" customHeight="1" x14ac:dyDescent="0.25">
      <c r="A17" s="10" t="s">
        <v>8</v>
      </c>
      <c r="B17" s="10" t="s">
        <v>9</v>
      </c>
      <c r="C17" s="10" t="s">
        <v>10</v>
      </c>
      <c r="D17" s="10" t="s">
        <v>11</v>
      </c>
      <c r="E17" s="10" t="s">
        <v>12</v>
      </c>
      <c r="F17" s="10" t="s">
        <v>13</v>
      </c>
      <c r="G17" s="10" t="s">
        <v>14</v>
      </c>
    </row>
    <row r="18" spans="1:10" x14ac:dyDescent="0.25">
      <c r="A18" s="11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J18" s="45"/>
    </row>
    <row r="19" spans="1:10" x14ac:dyDescent="0.25">
      <c r="A19" s="13" t="s">
        <v>15</v>
      </c>
      <c r="B19" s="14" t="s">
        <v>16</v>
      </c>
      <c r="C19" s="40">
        <v>42552</v>
      </c>
      <c r="D19" s="16" t="s">
        <v>17</v>
      </c>
      <c r="E19" s="13"/>
      <c r="F19" s="47">
        <v>114.31</v>
      </c>
      <c r="G19" s="47">
        <f t="shared" ref="G19:G25" si="0">F19*0.2</f>
        <v>22.862000000000002</v>
      </c>
      <c r="H19" s="18"/>
      <c r="I19" s="18"/>
      <c r="J19" s="46"/>
    </row>
    <row r="20" spans="1:10" x14ac:dyDescent="0.25">
      <c r="A20" s="13" t="s">
        <v>15</v>
      </c>
      <c r="B20" s="14" t="s">
        <v>18</v>
      </c>
      <c r="C20" s="40">
        <v>42552</v>
      </c>
      <c r="D20" s="16" t="s">
        <v>17</v>
      </c>
      <c r="E20" s="13"/>
      <c r="F20" s="47">
        <v>115.31</v>
      </c>
      <c r="G20" s="47">
        <f t="shared" si="0"/>
        <v>23.062000000000001</v>
      </c>
      <c r="H20" s="18"/>
      <c r="I20" s="18"/>
      <c r="J20" s="46"/>
    </row>
    <row r="21" spans="1:10" x14ac:dyDescent="0.25">
      <c r="A21" s="13" t="s">
        <v>15</v>
      </c>
      <c r="B21" s="14" t="s">
        <v>19</v>
      </c>
      <c r="C21" s="40">
        <v>42552</v>
      </c>
      <c r="D21" s="16" t="s">
        <v>17</v>
      </c>
      <c r="E21" s="13"/>
      <c r="F21" s="47">
        <v>114.31</v>
      </c>
      <c r="G21" s="47">
        <f t="shared" si="0"/>
        <v>22.862000000000002</v>
      </c>
      <c r="H21" s="18"/>
      <c r="I21" s="18"/>
      <c r="J21" s="46"/>
    </row>
    <row r="22" spans="1:10" s="26" customFormat="1" x14ac:dyDescent="0.25">
      <c r="A22" s="19" t="s">
        <v>77</v>
      </c>
      <c r="B22" s="19" t="s">
        <v>16</v>
      </c>
      <c r="C22" s="40">
        <v>42552</v>
      </c>
      <c r="D22" s="25" t="s">
        <v>78</v>
      </c>
      <c r="E22" s="19"/>
      <c r="F22" s="47">
        <v>0.11430999999999999</v>
      </c>
      <c r="G22" s="47">
        <f t="shared" si="0"/>
        <v>2.2862E-2</v>
      </c>
      <c r="H22" s="18"/>
      <c r="I22" s="18"/>
      <c r="J22" s="46"/>
    </row>
    <row r="23" spans="1:10" s="26" customFormat="1" x14ac:dyDescent="0.25">
      <c r="A23" s="19" t="s">
        <v>77</v>
      </c>
      <c r="B23" s="19" t="s">
        <v>18</v>
      </c>
      <c r="C23" s="40">
        <v>42552</v>
      </c>
      <c r="D23" s="25" t="s">
        <v>78</v>
      </c>
      <c r="E23" s="19"/>
      <c r="F23" s="47">
        <v>0.11531</v>
      </c>
      <c r="G23" s="47">
        <f t="shared" si="0"/>
        <v>2.3061999999999999E-2</v>
      </c>
      <c r="H23" s="18"/>
      <c r="I23" s="18"/>
      <c r="J23" s="46"/>
    </row>
    <row r="24" spans="1:10" s="26" customFormat="1" x14ac:dyDescent="0.25">
      <c r="A24" s="19" t="s">
        <v>77</v>
      </c>
      <c r="B24" s="19" t="s">
        <v>19</v>
      </c>
      <c r="C24" s="40">
        <v>42552</v>
      </c>
      <c r="D24" s="25" t="s">
        <v>78</v>
      </c>
      <c r="E24" s="19"/>
      <c r="F24" s="47">
        <v>0.11430999999999999</v>
      </c>
      <c r="G24" s="47">
        <f t="shared" si="0"/>
        <v>2.2862E-2</v>
      </c>
      <c r="H24" s="18"/>
      <c r="I24" s="18"/>
      <c r="J24" s="46"/>
    </row>
    <row r="25" spans="1:10" x14ac:dyDescent="0.25">
      <c r="A25" s="13" t="s">
        <v>21</v>
      </c>
      <c r="B25" s="14" t="s">
        <v>16</v>
      </c>
      <c r="C25" s="40">
        <v>42552</v>
      </c>
      <c r="D25" s="16" t="s">
        <v>17</v>
      </c>
      <c r="E25" s="13"/>
      <c r="F25" s="47">
        <v>114.31</v>
      </c>
      <c r="G25" s="47">
        <f t="shared" si="0"/>
        <v>22.862000000000002</v>
      </c>
      <c r="H25" s="18"/>
      <c r="I25" s="18"/>
      <c r="J25" s="46"/>
    </row>
    <row r="26" spans="1:10" x14ac:dyDescent="0.25">
      <c r="A26" s="13" t="s">
        <v>21</v>
      </c>
      <c r="B26" s="14" t="s">
        <v>18</v>
      </c>
      <c r="C26" s="40">
        <v>42552</v>
      </c>
      <c r="D26" s="16" t="s">
        <v>17</v>
      </c>
      <c r="E26" s="13"/>
      <c r="F26" s="47">
        <v>115.31</v>
      </c>
      <c r="G26" s="47">
        <f t="shared" ref="G26:G33" si="1">F26*0.2</f>
        <v>23.062000000000001</v>
      </c>
      <c r="H26" s="18"/>
      <c r="I26" s="18"/>
      <c r="J26" s="46"/>
    </row>
    <row r="27" spans="1:10" x14ac:dyDescent="0.25">
      <c r="A27" s="13" t="s">
        <v>21</v>
      </c>
      <c r="B27" s="14" t="s">
        <v>19</v>
      </c>
      <c r="C27" s="40">
        <v>42552</v>
      </c>
      <c r="D27" s="16" t="s">
        <v>17</v>
      </c>
      <c r="E27" s="13"/>
      <c r="F27" s="47">
        <v>114.31</v>
      </c>
      <c r="G27" s="47">
        <f t="shared" si="1"/>
        <v>22.862000000000002</v>
      </c>
      <c r="H27" s="18"/>
      <c r="I27" s="18"/>
      <c r="J27" s="46"/>
    </row>
    <row r="28" spans="1:10" x14ac:dyDescent="0.25">
      <c r="A28" s="13" t="s">
        <v>27</v>
      </c>
      <c r="B28" s="14" t="s">
        <v>28</v>
      </c>
      <c r="C28" s="40">
        <v>42552</v>
      </c>
      <c r="D28" s="16" t="s">
        <v>17</v>
      </c>
      <c r="E28" s="13"/>
      <c r="F28" s="47">
        <v>86.85</v>
      </c>
      <c r="G28" s="47">
        <f t="shared" si="1"/>
        <v>17.37</v>
      </c>
      <c r="H28" s="18"/>
      <c r="I28" s="18"/>
      <c r="J28" s="46"/>
    </row>
    <row r="29" spans="1:10" ht="30" x14ac:dyDescent="0.25">
      <c r="A29" s="13" t="s">
        <v>27</v>
      </c>
      <c r="B29" s="14" t="s">
        <v>86</v>
      </c>
      <c r="C29" s="40">
        <v>42552</v>
      </c>
      <c r="D29" s="16" t="s">
        <v>17</v>
      </c>
      <c r="E29" s="13"/>
      <c r="F29" s="47">
        <v>100.85</v>
      </c>
      <c r="G29" s="47">
        <f t="shared" si="1"/>
        <v>20.170000000000002</v>
      </c>
      <c r="H29" s="18"/>
      <c r="I29" s="18"/>
      <c r="J29" s="46"/>
    </row>
    <row r="30" spans="1:10" ht="30" x14ac:dyDescent="0.25">
      <c r="A30" s="13" t="s">
        <v>31</v>
      </c>
      <c r="B30" s="14" t="s">
        <v>32</v>
      </c>
      <c r="C30" s="40">
        <v>42552</v>
      </c>
      <c r="D30" s="16" t="s">
        <v>17</v>
      </c>
      <c r="E30" s="13"/>
      <c r="F30" s="47">
        <v>101.65</v>
      </c>
      <c r="G30" s="47">
        <f t="shared" si="1"/>
        <v>20.330000000000002</v>
      </c>
      <c r="H30" s="18"/>
      <c r="I30" s="18"/>
      <c r="J30" s="46"/>
    </row>
    <row r="31" spans="1:10" ht="30" x14ac:dyDescent="0.25">
      <c r="A31" s="13" t="s">
        <v>31</v>
      </c>
      <c r="B31" s="14" t="s">
        <v>33</v>
      </c>
      <c r="C31" s="40">
        <v>42552</v>
      </c>
      <c r="D31" s="16" t="s">
        <v>17</v>
      </c>
      <c r="E31" s="13"/>
      <c r="F31" s="47">
        <v>102.65</v>
      </c>
      <c r="G31" s="47">
        <f t="shared" si="1"/>
        <v>20.53</v>
      </c>
      <c r="H31" s="18"/>
      <c r="I31" s="18"/>
      <c r="J31" s="46"/>
    </row>
    <row r="32" spans="1:10" ht="30" x14ac:dyDescent="0.25">
      <c r="A32" s="13" t="s">
        <v>31</v>
      </c>
      <c r="B32" s="14" t="s">
        <v>34</v>
      </c>
      <c r="C32" s="40">
        <v>42552</v>
      </c>
      <c r="D32" s="16" t="s">
        <v>17</v>
      </c>
      <c r="E32" s="13"/>
      <c r="F32" s="47">
        <v>101.65</v>
      </c>
      <c r="G32" s="47">
        <f t="shared" si="1"/>
        <v>20.330000000000002</v>
      </c>
      <c r="H32" s="18"/>
      <c r="I32" s="18"/>
      <c r="J32" s="46"/>
    </row>
    <row r="33" spans="1:10" ht="30" x14ac:dyDescent="0.25">
      <c r="A33" s="13" t="s">
        <v>31</v>
      </c>
      <c r="B33" s="14" t="s">
        <v>35</v>
      </c>
      <c r="C33" s="40">
        <v>42552</v>
      </c>
      <c r="D33" s="16" t="s">
        <v>17</v>
      </c>
      <c r="E33" s="13"/>
      <c r="F33" s="47">
        <v>87.65</v>
      </c>
      <c r="G33" s="47">
        <f t="shared" si="1"/>
        <v>17.53</v>
      </c>
      <c r="H33" s="18"/>
      <c r="I33" s="18"/>
      <c r="J33" s="46"/>
    </row>
    <row r="34" spans="1:10" ht="30" x14ac:dyDescent="0.25">
      <c r="A34" s="13" t="s">
        <v>37</v>
      </c>
      <c r="B34" s="14" t="s">
        <v>38</v>
      </c>
      <c r="C34" s="40">
        <v>42552</v>
      </c>
      <c r="D34" s="16" t="s">
        <v>17</v>
      </c>
      <c r="E34" s="13"/>
      <c r="F34" s="47">
        <v>73.58</v>
      </c>
      <c r="G34" s="47">
        <f t="shared" ref="G34:G40" si="2">F34*0.2</f>
        <v>14.716000000000001</v>
      </c>
      <c r="H34" s="18"/>
      <c r="I34" s="18"/>
      <c r="J34" s="46"/>
    </row>
    <row r="35" spans="1:10" ht="30" x14ac:dyDescent="0.25">
      <c r="A35" s="13" t="s">
        <v>24</v>
      </c>
      <c r="B35" s="14" t="s">
        <v>87</v>
      </c>
      <c r="C35" s="40">
        <v>42552</v>
      </c>
      <c r="D35" s="16" t="s">
        <v>17</v>
      </c>
      <c r="E35" s="13"/>
      <c r="F35" s="47">
        <v>87.58</v>
      </c>
      <c r="G35" s="47">
        <f>F35*0.2</f>
        <v>17.516000000000002</v>
      </c>
      <c r="H35" s="18"/>
      <c r="I35" s="18"/>
      <c r="J35" s="46"/>
    </row>
    <row r="36" spans="1:10" ht="30" x14ac:dyDescent="0.25">
      <c r="A36" s="13" t="s">
        <v>24</v>
      </c>
      <c r="B36" s="14" t="s">
        <v>38</v>
      </c>
      <c r="C36" s="40">
        <v>42552</v>
      </c>
      <c r="D36" s="16" t="s">
        <v>17</v>
      </c>
      <c r="E36" s="13"/>
      <c r="F36" s="47">
        <v>73.58</v>
      </c>
      <c r="G36" s="47">
        <f t="shared" si="2"/>
        <v>14.716000000000001</v>
      </c>
      <c r="H36" s="18"/>
      <c r="I36" s="18"/>
      <c r="J36" s="46"/>
    </row>
    <row r="37" spans="1:10" ht="30" x14ac:dyDescent="0.25">
      <c r="A37" s="13" t="s">
        <v>39</v>
      </c>
      <c r="B37" s="14" t="s">
        <v>38</v>
      </c>
      <c r="C37" s="40">
        <v>42552</v>
      </c>
      <c r="D37" s="16" t="s">
        <v>17</v>
      </c>
      <c r="E37" s="13"/>
      <c r="F37" s="47">
        <v>73.58</v>
      </c>
      <c r="G37" s="47">
        <f t="shared" si="2"/>
        <v>14.716000000000001</v>
      </c>
      <c r="H37" s="18"/>
      <c r="I37" s="18"/>
      <c r="J37" s="46"/>
    </row>
    <row r="38" spans="1:10" s="26" customFormat="1" ht="30" x14ac:dyDescent="0.25">
      <c r="A38" s="19" t="s">
        <v>80</v>
      </c>
      <c r="B38" s="27" t="s">
        <v>38</v>
      </c>
      <c r="C38" s="40">
        <v>42552</v>
      </c>
      <c r="D38" s="25" t="s">
        <v>17</v>
      </c>
      <c r="E38" s="19"/>
      <c r="F38" s="47">
        <v>73.58</v>
      </c>
      <c r="G38" s="47">
        <f t="shared" si="2"/>
        <v>14.716000000000001</v>
      </c>
      <c r="H38" s="28"/>
      <c r="I38" s="28"/>
      <c r="J38" s="46"/>
    </row>
    <row r="39" spans="1:10" s="26" customFormat="1" ht="30" x14ac:dyDescent="0.25">
      <c r="A39" s="26" t="s">
        <v>81</v>
      </c>
      <c r="B39" s="27" t="s">
        <v>38</v>
      </c>
      <c r="C39" s="40">
        <v>42552</v>
      </c>
      <c r="D39" s="25" t="s">
        <v>78</v>
      </c>
      <c r="E39" s="19"/>
      <c r="F39" s="47">
        <v>7.3579999999999993E-2</v>
      </c>
      <c r="G39" s="47">
        <f t="shared" si="2"/>
        <v>1.4716E-2</v>
      </c>
      <c r="H39" s="28"/>
      <c r="I39" s="28"/>
      <c r="J39" s="46"/>
    </row>
    <row r="40" spans="1:10" ht="30" x14ac:dyDescent="0.25">
      <c r="A40" s="13"/>
      <c r="B40" s="14" t="s">
        <v>40</v>
      </c>
      <c r="C40" s="40">
        <v>42552</v>
      </c>
      <c r="D40" s="16" t="s">
        <v>17</v>
      </c>
      <c r="E40" s="13"/>
      <c r="F40" s="47">
        <v>98.76</v>
      </c>
      <c r="G40" s="47">
        <f t="shared" si="2"/>
        <v>19.752000000000002</v>
      </c>
      <c r="H40" s="18"/>
      <c r="I40" s="18"/>
      <c r="J40" s="46"/>
    </row>
    <row r="41" spans="1:10" x14ac:dyDescent="0.25">
      <c r="A41" s="13" t="s">
        <v>21</v>
      </c>
      <c r="B41" s="14" t="s">
        <v>43</v>
      </c>
      <c r="C41" s="40">
        <v>42552</v>
      </c>
      <c r="D41" s="16" t="s">
        <v>17</v>
      </c>
      <c r="E41" s="13"/>
      <c r="F41" s="47">
        <v>100.31</v>
      </c>
      <c r="G41" s="47">
        <f>F41*0.2</f>
        <v>20.062000000000001</v>
      </c>
      <c r="H41" s="18"/>
      <c r="I41" s="18"/>
      <c r="J41" s="46"/>
    </row>
    <row r="42" spans="1:10" s="35" customFormat="1" x14ac:dyDescent="0.25">
      <c r="A42" s="29" t="s">
        <v>15</v>
      </c>
      <c r="B42" s="30" t="s">
        <v>43</v>
      </c>
      <c r="C42" s="49">
        <v>42552</v>
      </c>
      <c r="D42" s="32" t="s">
        <v>17</v>
      </c>
      <c r="E42" s="29"/>
      <c r="F42" s="50">
        <v>100.31</v>
      </c>
      <c r="G42" s="50">
        <f>F42*0.2</f>
        <v>20.062000000000001</v>
      </c>
      <c r="H42" s="34"/>
      <c r="I42" s="34"/>
      <c r="J42" s="51"/>
    </row>
    <row r="43" spans="1:10" x14ac:dyDescent="0.25">
      <c r="A43" s="13" t="s">
        <v>77</v>
      </c>
      <c r="B43" s="14" t="s">
        <v>43</v>
      </c>
      <c r="C43" s="40">
        <v>42552</v>
      </c>
      <c r="D43" s="16" t="s">
        <v>78</v>
      </c>
      <c r="E43" s="13"/>
      <c r="F43" s="47">
        <f>100.31/1000</f>
        <v>0.10031</v>
      </c>
      <c r="G43" s="47">
        <f>F43*0.2</f>
        <v>2.0062E-2</v>
      </c>
      <c r="H43" s="18"/>
      <c r="I43" s="18"/>
      <c r="J43" s="46"/>
    </row>
    <row r="44" spans="1:10" x14ac:dyDescent="0.25">
      <c r="A44" s="13" t="s">
        <v>48</v>
      </c>
      <c r="B44" s="14" t="s">
        <v>49</v>
      </c>
      <c r="C44" s="40">
        <v>42552</v>
      </c>
      <c r="D44" s="16" t="s">
        <v>50</v>
      </c>
      <c r="E44" s="13"/>
      <c r="F44" s="47">
        <v>2.589127686472819</v>
      </c>
      <c r="G44" s="47">
        <f t="shared" ref="G44:G52" si="3">F44*0.2</f>
        <v>0.51782553729456382</v>
      </c>
      <c r="H44" s="18"/>
      <c r="I44" s="18"/>
      <c r="J44" s="46"/>
    </row>
    <row r="45" spans="1:10" x14ac:dyDescent="0.25">
      <c r="A45" s="13" t="s">
        <v>48</v>
      </c>
      <c r="B45" s="14" t="s">
        <v>51</v>
      </c>
      <c r="C45" s="40">
        <v>42552</v>
      </c>
      <c r="D45" s="16" t="s">
        <v>50</v>
      </c>
      <c r="E45" s="13"/>
      <c r="F45" s="47">
        <v>2.5896333754740835</v>
      </c>
      <c r="G45" s="47">
        <f t="shared" si="3"/>
        <v>0.51792667509481671</v>
      </c>
      <c r="H45" s="18"/>
      <c r="I45" s="18"/>
      <c r="J45" s="46"/>
    </row>
    <row r="46" spans="1:10" x14ac:dyDescent="0.25">
      <c r="A46" s="13" t="s">
        <v>48</v>
      </c>
      <c r="B46" s="14" t="s">
        <v>52</v>
      </c>
      <c r="C46" s="40">
        <v>42552</v>
      </c>
      <c r="D46" s="16" t="s">
        <v>50</v>
      </c>
      <c r="E46" s="13"/>
      <c r="F46" s="47">
        <v>2.6277117572692794</v>
      </c>
      <c r="G46" s="47">
        <f t="shared" si="3"/>
        <v>0.52554235145385586</v>
      </c>
      <c r="H46" s="18"/>
      <c r="I46" s="18"/>
      <c r="J46" s="46"/>
    </row>
    <row r="47" spans="1:10" x14ac:dyDescent="0.25">
      <c r="A47" s="13" t="s">
        <v>48</v>
      </c>
      <c r="B47" s="14" t="s">
        <v>53</v>
      </c>
      <c r="C47" s="40">
        <v>42552</v>
      </c>
      <c r="D47" s="16" t="s">
        <v>50</v>
      </c>
      <c r="E47" s="13"/>
      <c r="F47" s="47">
        <v>2.6556763590391905</v>
      </c>
      <c r="G47" s="47">
        <f t="shared" si="3"/>
        <v>0.53113527180783815</v>
      </c>
      <c r="H47" s="18"/>
      <c r="I47" s="18"/>
      <c r="J47" s="46"/>
    </row>
    <row r="48" spans="1:10" ht="30" x14ac:dyDescent="0.25">
      <c r="A48" s="36" t="s">
        <v>48</v>
      </c>
      <c r="B48" s="37" t="s">
        <v>54</v>
      </c>
      <c r="C48" s="42">
        <v>42552</v>
      </c>
      <c r="D48" s="38" t="s">
        <v>50</v>
      </c>
      <c r="E48" s="36"/>
      <c r="F48" s="48">
        <v>2.656182048040455</v>
      </c>
      <c r="G48" s="48">
        <f t="shared" si="3"/>
        <v>0.53123640960809104</v>
      </c>
      <c r="H48" s="39"/>
      <c r="I48" s="39"/>
      <c r="J48" s="46"/>
    </row>
    <row r="49" spans="1:10" ht="30" x14ac:dyDescent="0.25">
      <c r="A49" s="13" t="s">
        <v>55</v>
      </c>
      <c r="B49" s="14" t="s">
        <v>56</v>
      </c>
      <c r="C49" s="40">
        <v>42552</v>
      </c>
      <c r="D49" s="16" t="s">
        <v>50</v>
      </c>
      <c r="E49" s="13"/>
      <c r="F49" s="47">
        <v>3.099099099099099</v>
      </c>
      <c r="G49" s="47">
        <f t="shared" si="3"/>
        <v>0.61981981981981982</v>
      </c>
      <c r="H49" s="18"/>
      <c r="I49" s="18"/>
      <c r="J49" s="46"/>
    </row>
    <row r="50" spans="1:10" x14ac:dyDescent="0.25">
      <c r="A50" s="13" t="s">
        <v>55</v>
      </c>
      <c r="B50" s="14" t="s">
        <v>57</v>
      </c>
      <c r="C50" s="40">
        <v>42552</v>
      </c>
      <c r="D50" s="16" t="s">
        <v>50</v>
      </c>
      <c r="E50" s="13"/>
      <c r="F50" s="47">
        <v>3.1499613899613901</v>
      </c>
      <c r="G50" s="47">
        <f t="shared" si="3"/>
        <v>0.62999227799227808</v>
      </c>
      <c r="H50" s="18"/>
      <c r="I50" s="18"/>
      <c r="J50" s="46"/>
    </row>
    <row r="51" spans="1:10" x14ac:dyDescent="0.25">
      <c r="A51" s="13" t="s">
        <v>55</v>
      </c>
      <c r="B51" s="14" t="s">
        <v>58</v>
      </c>
      <c r="C51" s="40">
        <v>42552</v>
      </c>
      <c r="D51" s="16" t="s">
        <v>50</v>
      </c>
      <c r="E51" s="13"/>
      <c r="F51" s="47">
        <v>3.2239897039897043</v>
      </c>
      <c r="G51" s="47">
        <f t="shared" si="3"/>
        <v>0.64479794079794095</v>
      </c>
      <c r="H51" s="18"/>
      <c r="I51" s="18"/>
      <c r="J51" s="46"/>
    </row>
    <row r="52" spans="1:10" x14ac:dyDescent="0.25">
      <c r="A52" s="13" t="s">
        <v>55</v>
      </c>
      <c r="B52" s="14" t="s">
        <v>59</v>
      </c>
      <c r="C52" s="40">
        <v>42552</v>
      </c>
      <c r="D52" s="16" t="s">
        <v>50</v>
      </c>
      <c r="E52" s="13"/>
      <c r="F52" s="47">
        <v>3.2245045045045049</v>
      </c>
      <c r="G52" s="47">
        <f t="shared" si="3"/>
        <v>0.64490090090090102</v>
      </c>
      <c r="H52" s="18"/>
      <c r="I52" s="18"/>
      <c r="J52" s="46"/>
    </row>
    <row r="53" spans="1:10" x14ac:dyDescent="0.25">
      <c r="I53" s="17"/>
      <c r="J53" s="17"/>
    </row>
    <row r="54" spans="1:10" x14ac:dyDescent="0.25">
      <c r="I54" s="17"/>
      <c r="J54" s="17"/>
    </row>
    <row r="55" spans="1:10" x14ac:dyDescent="0.25">
      <c r="I55" s="17"/>
      <c r="J55" s="17"/>
    </row>
    <row r="56" spans="1:10" x14ac:dyDescent="0.25">
      <c r="I56" s="17"/>
      <c r="J56" s="17"/>
    </row>
    <row r="57" spans="1:10" x14ac:dyDescent="0.25">
      <c r="I57" s="17"/>
      <c r="J57" s="17"/>
    </row>
    <row r="58" spans="1:10" x14ac:dyDescent="0.25">
      <c r="I58" s="17"/>
      <c r="J58" s="17"/>
    </row>
    <row r="59" spans="1:10" x14ac:dyDescent="0.25">
      <c r="I59" s="17"/>
      <c r="J59" s="17"/>
    </row>
    <row r="60" spans="1:10" x14ac:dyDescent="0.25">
      <c r="I60" s="17"/>
      <c r="J60" s="17"/>
    </row>
    <row r="61" spans="1:10" x14ac:dyDescent="0.25">
      <c r="I61" s="17"/>
      <c r="J61" s="17"/>
    </row>
    <row r="62" spans="1:10" x14ac:dyDescent="0.25">
      <c r="I62" s="17"/>
      <c r="J62" s="17"/>
    </row>
    <row r="63" spans="1:10" x14ac:dyDescent="0.25">
      <c r="I63" s="17"/>
      <c r="J63" s="17"/>
    </row>
    <row r="64" spans="1:10" x14ac:dyDescent="0.25">
      <c r="I64" s="17"/>
      <c r="J64" s="17"/>
    </row>
    <row r="65" spans="9:10" x14ac:dyDescent="0.25">
      <c r="I65" s="17"/>
      <c r="J65" s="17"/>
    </row>
    <row r="66" spans="9:10" x14ac:dyDescent="0.25">
      <c r="I66" s="17"/>
      <c r="J66" s="17"/>
    </row>
    <row r="67" spans="9:10" x14ac:dyDescent="0.25">
      <c r="I67" s="17"/>
      <c r="J67" s="17"/>
    </row>
    <row r="68" spans="9:10" x14ac:dyDescent="0.25">
      <c r="I68" s="17"/>
      <c r="J68" s="17"/>
    </row>
    <row r="69" spans="9:10" x14ac:dyDescent="0.25">
      <c r="I69" s="17"/>
      <c r="J69" s="17"/>
    </row>
    <row r="70" spans="9:10" x14ac:dyDescent="0.25">
      <c r="I70" s="17"/>
      <c r="J70" s="17"/>
    </row>
    <row r="71" spans="9:10" x14ac:dyDescent="0.25">
      <c r="I71" s="17"/>
      <c r="J71" s="17"/>
    </row>
    <row r="72" spans="9:10" x14ac:dyDescent="0.25">
      <c r="I72" s="17"/>
      <c r="J72" s="17"/>
    </row>
    <row r="73" spans="9:10" x14ac:dyDescent="0.25">
      <c r="I73" s="17"/>
      <c r="J73" s="17"/>
    </row>
    <row r="74" spans="9:10" x14ac:dyDescent="0.25">
      <c r="I74" s="17"/>
      <c r="J74" s="17"/>
    </row>
    <row r="75" spans="9:10" x14ac:dyDescent="0.25">
      <c r="I75" s="17"/>
      <c r="J75" s="17"/>
    </row>
    <row r="76" spans="9:10" x14ac:dyDescent="0.25">
      <c r="I76" s="17"/>
      <c r="J76" s="17"/>
    </row>
    <row r="77" spans="9:10" x14ac:dyDescent="0.25">
      <c r="I77" s="17"/>
      <c r="J77" s="17"/>
    </row>
    <row r="78" spans="9:10" x14ac:dyDescent="0.25">
      <c r="I78" s="17"/>
      <c r="J78" s="17"/>
    </row>
    <row r="79" spans="9:10" x14ac:dyDescent="0.25">
      <c r="I79" s="17"/>
      <c r="J79" s="17"/>
    </row>
    <row r="80" spans="9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  <row r="159" spans="9:10" x14ac:dyDescent="0.25">
      <c r="I159" s="17"/>
      <c r="J159" s="17"/>
    </row>
  </sheetData>
  <mergeCells count="5">
    <mergeCell ref="A7:G7"/>
    <mergeCell ref="A2:G2"/>
    <mergeCell ref="A3:G3"/>
    <mergeCell ref="A4:G4"/>
    <mergeCell ref="A5:G5"/>
  </mergeCells>
  <phoneticPr fontId="0" type="noConversion"/>
  <pageMargins left="0.7" right="0.7" top="0.75" bottom="0.75" header="0.3" footer="0.3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tabSelected="1" workbookViewId="0">
      <selection activeCell="J14" sqref="J14"/>
    </sheetView>
  </sheetViews>
  <sheetFormatPr defaultRowHeight="15" x14ac:dyDescent="0.25"/>
  <cols>
    <col min="1" max="1" width="13.7109375" customWidth="1"/>
    <col min="2" max="2" width="56.85546875" style="1" customWidth="1"/>
    <col min="3" max="3" width="13" customWidth="1"/>
    <col min="4" max="4" width="6.28515625" style="2" customWidth="1"/>
    <col min="5" max="5" width="7" customWidth="1"/>
    <col min="6" max="6" width="16.28515625" bestFit="1" customWidth="1"/>
    <col min="7" max="7" width="14" bestFit="1" customWidth="1"/>
    <col min="8" max="8" width="7" bestFit="1" customWidth="1"/>
    <col min="9" max="9" width="5.7109375" bestFit="1" customWidth="1"/>
    <col min="10" max="10" width="10.140625" bestFit="1" customWidth="1"/>
    <col min="11" max="12" width="9.28515625" bestFit="1" customWidth="1"/>
  </cols>
  <sheetData>
    <row r="1" spans="1:7" x14ac:dyDescent="0.25">
      <c r="A1" s="58" t="s">
        <v>0</v>
      </c>
      <c r="B1" s="58"/>
      <c r="C1" s="58"/>
      <c r="D1" s="58"/>
      <c r="E1" s="58"/>
      <c r="F1" s="58"/>
      <c r="G1" s="58"/>
    </row>
    <row r="2" spans="1:7" x14ac:dyDescent="0.25">
      <c r="A2" s="58" t="s">
        <v>1</v>
      </c>
      <c r="B2" s="58"/>
      <c r="C2" s="58"/>
      <c r="D2" s="58"/>
      <c r="E2" s="58"/>
      <c r="F2" s="58"/>
      <c r="G2" s="58"/>
    </row>
    <row r="3" spans="1:7" x14ac:dyDescent="0.25">
      <c r="A3" s="58" t="s">
        <v>2</v>
      </c>
      <c r="B3" s="58"/>
      <c r="C3" s="58"/>
      <c r="D3" s="58"/>
      <c r="E3" s="58"/>
      <c r="F3" s="58"/>
      <c r="G3" s="58"/>
    </row>
    <row r="4" spans="1:7" x14ac:dyDescent="0.25">
      <c r="A4" s="59" t="s">
        <v>90</v>
      </c>
      <c r="B4" s="59"/>
      <c r="C4" s="59"/>
      <c r="D4" s="59"/>
      <c r="E4" s="59"/>
      <c r="F4" s="59"/>
      <c r="G4" s="59"/>
    </row>
    <row r="5" spans="1:7" x14ac:dyDescent="0.25">
      <c r="A5" s="56"/>
      <c r="B5" s="3"/>
      <c r="C5" s="56"/>
      <c r="D5" s="56"/>
      <c r="E5" s="56"/>
      <c r="F5" s="56"/>
      <c r="G5" s="56"/>
    </row>
    <row r="6" spans="1:7" x14ac:dyDescent="0.25">
      <c r="A6" s="57" t="s">
        <v>3</v>
      </c>
      <c r="B6" s="57"/>
      <c r="C6" s="57"/>
      <c r="D6" s="57"/>
      <c r="E6" s="57"/>
      <c r="F6" s="57"/>
      <c r="G6" s="57"/>
    </row>
    <row r="7" spans="1:7" x14ac:dyDescent="0.25">
      <c r="A7" s="54"/>
      <c r="B7" s="4"/>
      <c r="C7" s="54"/>
      <c r="D7" s="55"/>
      <c r="E7" s="54"/>
      <c r="F7" s="54"/>
      <c r="G7" s="54"/>
    </row>
    <row r="8" spans="1:7" x14ac:dyDescent="0.25">
      <c r="A8" s="54" t="s">
        <v>4</v>
      </c>
      <c r="B8" s="5">
        <v>700179598</v>
      </c>
      <c r="C8" s="6"/>
      <c r="D8" s="7"/>
      <c r="E8" s="6"/>
      <c r="F8" s="6"/>
      <c r="G8" s="6"/>
    </row>
    <row r="9" spans="1:7" x14ac:dyDescent="0.25">
      <c r="A9" s="54"/>
      <c r="B9" s="8"/>
      <c r="C9" s="6"/>
      <c r="D9" s="7"/>
      <c r="E9" s="6"/>
      <c r="F9" s="6"/>
      <c r="G9" s="6"/>
    </row>
    <row r="10" spans="1:7" x14ac:dyDescent="0.25">
      <c r="A10" s="54" t="s">
        <v>5</v>
      </c>
      <c r="B10" s="8"/>
      <c r="C10" s="6"/>
      <c r="D10" s="7"/>
      <c r="E10" s="6"/>
      <c r="F10" s="6"/>
      <c r="G10" s="6"/>
    </row>
    <row r="11" spans="1:7" x14ac:dyDescent="0.25">
      <c r="A11" s="54"/>
      <c r="B11" s="8"/>
      <c r="C11" s="6"/>
      <c r="D11" s="7"/>
      <c r="E11" s="6"/>
      <c r="F11" s="6"/>
      <c r="G11" s="6"/>
    </row>
    <row r="12" spans="1:7" x14ac:dyDescent="0.25">
      <c r="A12" s="54" t="s">
        <v>6</v>
      </c>
      <c r="B12" s="8"/>
      <c r="C12" s="6"/>
      <c r="D12" s="7"/>
      <c r="E12" s="6"/>
      <c r="F12" s="6"/>
      <c r="G12" s="6"/>
    </row>
    <row r="13" spans="1:7" x14ac:dyDescent="0.25">
      <c r="A13" s="54" t="s">
        <v>7</v>
      </c>
      <c r="B13" s="8"/>
      <c r="C13" s="6"/>
      <c r="D13" s="7"/>
      <c r="E13" s="6"/>
      <c r="F13" s="6"/>
      <c r="G13" s="6"/>
    </row>
    <row r="14" spans="1:7" ht="10.5" customHeight="1" x14ac:dyDescent="0.25">
      <c r="A14" s="6"/>
      <c r="B14" s="8"/>
      <c r="C14" s="6"/>
      <c r="D14" s="7"/>
      <c r="E14" s="6"/>
      <c r="F14" s="6"/>
      <c r="G14" s="6"/>
    </row>
    <row r="15" spans="1:7" x14ac:dyDescent="0.25">
      <c r="A15" s="9"/>
      <c r="B15" s="8"/>
      <c r="C15" s="6"/>
      <c r="D15" s="7"/>
      <c r="E15" s="6"/>
      <c r="F15" s="6"/>
      <c r="G15" s="6"/>
    </row>
    <row r="16" spans="1:7" ht="61.5" customHeight="1" x14ac:dyDescent="0.25">
      <c r="A16" s="10" t="s">
        <v>8</v>
      </c>
      <c r="B16" s="10" t="s">
        <v>9</v>
      </c>
      <c r="C16" s="10" t="s">
        <v>10</v>
      </c>
      <c r="D16" s="10" t="s">
        <v>11</v>
      </c>
      <c r="E16" s="10" t="s">
        <v>12</v>
      </c>
      <c r="F16" s="10" t="s">
        <v>13</v>
      </c>
      <c r="G16" s="10" t="s">
        <v>14</v>
      </c>
    </row>
    <row r="17" spans="1:10" x14ac:dyDescent="0.25">
      <c r="A17" s="11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J17" s="45"/>
    </row>
    <row r="18" spans="1:10" x14ac:dyDescent="0.25">
      <c r="A18" s="13" t="s">
        <v>15</v>
      </c>
      <c r="B18" s="14" t="s">
        <v>16</v>
      </c>
      <c r="C18" s="40">
        <v>42552</v>
      </c>
      <c r="D18" s="16" t="s">
        <v>17</v>
      </c>
      <c r="E18" s="13"/>
      <c r="F18" s="47">
        <v>114.31</v>
      </c>
      <c r="G18" s="47">
        <f t="shared" ref="G18:G39" si="0">F18*0.2</f>
        <v>22.862000000000002</v>
      </c>
      <c r="H18" s="18"/>
      <c r="I18" s="18"/>
      <c r="J18" s="46"/>
    </row>
    <row r="19" spans="1:10" x14ac:dyDescent="0.25">
      <c r="A19" s="13" t="s">
        <v>15</v>
      </c>
      <c r="B19" s="14" t="s">
        <v>18</v>
      </c>
      <c r="C19" s="40">
        <v>42552</v>
      </c>
      <c r="D19" s="16" t="s">
        <v>17</v>
      </c>
      <c r="E19" s="13"/>
      <c r="F19" s="47">
        <v>115.31</v>
      </c>
      <c r="G19" s="47">
        <f t="shared" si="0"/>
        <v>23.062000000000001</v>
      </c>
      <c r="H19" s="18"/>
      <c r="I19" s="18"/>
      <c r="J19" s="46"/>
    </row>
    <row r="20" spans="1:10" x14ac:dyDescent="0.25">
      <c r="A20" s="13" t="s">
        <v>15</v>
      </c>
      <c r="B20" s="14" t="s">
        <v>19</v>
      </c>
      <c r="C20" s="40">
        <v>42552</v>
      </c>
      <c r="D20" s="16" t="s">
        <v>17</v>
      </c>
      <c r="E20" s="13"/>
      <c r="F20" s="47">
        <v>114.31</v>
      </c>
      <c r="G20" s="47">
        <f t="shared" si="0"/>
        <v>22.862000000000002</v>
      </c>
      <c r="H20" s="18"/>
      <c r="I20" s="18"/>
      <c r="J20" s="46"/>
    </row>
    <row r="21" spans="1:10" s="26" customFormat="1" x14ac:dyDescent="0.25">
      <c r="A21" s="19" t="s">
        <v>77</v>
      </c>
      <c r="B21" s="19" t="s">
        <v>16</v>
      </c>
      <c r="C21" s="40">
        <v>42552</v>
      </c>
      <c r="D21" s="25" t="s">
        <v>78</v>
      </c>
      <c r="E21" s="19"/>
      <c r="F21" s="47">
        <v>0.11430999999999999</v>
      </c>
      <c r="G21" s="47">
        <f t="shared" si="0"/>
        <v>2.2862E-2</v>
      </c>
      <c r="H21" s="18"/>
      <c r="I21" s="18"/>
      <c r="J21" s="46"/>
    </row>
    <row r="22" spans="1:10" s="26" customFormat="1" x14ac:dyDescent="0.25">
      <c r="A22" s="19" t="s">
        <v>77</v>
      </c>
      <c r="B22" s="19" t="s">
        <v>18</v>
      </c>
      <c r="C22" s="40">
        <v>42552</v>
      </c>
      <c r="D22" s="25" t="s">
        <v>78</v>
      </c>
      <c r="E22" s="19"/>
      <c r="F22" s="47">
        <v>0.11531</v>
      </c>
      <c r="G22" s="47">
        <f t="shared" si="0"/>
        <v>2.3061999999999999E-2</v>
      </c>
      <c r="H22" s="18"/>
      <c r="I22" s="18"/>
      <c r="J22" s="46"/>
    </row>
    <row r="23" spans="1:10" s="26" customFormat="1" x14ac:dyDescent="0.25">
      <c r="A23" s="19" t="s">
        <v>77</v>
      </c>
      <c r="B23" s="19" t="s">
        <v>19</v>
      </c>
      <c r="C23" s="40">
        <v>42552</v>
      </c>
      <c r="D23" s="25" t="s">
        <v>78</v>
      </c>
      <c r="E23" s="19"/>
      <c r="F23" s="47">
        <v>0.11430999999999999</v>
      </c>
      <c r="G23" s="47">
        <f t="shared" si="0"/>
        <v>2.2862E-2</v>
      </c>
      <c r="H23" s="18"/>
      <c r="I23" s="18"/>
      <c r="J23" s="46"/>
    </row>
    <row r="24" spans="1:10" x14ac:dyDescent="0.25">
      <c r="A24" s="13" t="s">
        <v>21</v>
      </c>
      <c r="B24" s="14" t="s">
        <v>16</v>
      </c>
      <c r="C24" s="40">
        <v>42552</v>
      </c>
      <c r="D24" s="16" t="s">
        <v>17</v>
      </c>
      <c r="E24" s="13"/>
      <c r="F24" s="47">
        <v>114.31</v>
      </c>
      <c r="G24" s="47">
        <f t="shared" si="0"/>
        <v>22.862000000000002</v>
      </c>
      <c r="H24" s="18"/>
      <c r="I24" s="18"/>
      <c r="J24" s="46"/>
    </row>
    <row r="25" spans="1:10" x14ac:dyDescent="0.25">
      <c r="A25" s="13" t="s">
        <v>21</v>
      </c>
      <c r="B25" s="14" t="s">
        <v>18</v>
      </c>
      <c r="C25" s="40">
        <v>42552</v>
      </c>
      <c r="D25" s="16" t="s">
        <v>17</v>
      </c>
      <c r="E25" s="13"/>
      <c r="F25" s="47">
        <v>115.31</v>
      </c>
      <c r="G25" s="47">
        <f t="shared" si="0"/>
        <v>23.062000000000001</v>
      </c>
      <c r="H25" s="18"/>
      <c r="I25" s="18"/>
      <c r="J25" s="46"/>
    </row>
    <row r="26" spans="1:10" x14ac:dyDescent="0.25">
      <c r="A26" s="13" t="s">
        <v>21</v>
      </c>
      <c r="B26" s="14" t="s">
        <v>19</v>
      </c>
      <c r="C26" s="40">
        <v>42552</v>
      </c>
      <c r="D26" s="16" t="s">
        <v>17</v>
      </c>
      <c r="E26" s="13"/>
      <c r="F26" s="47">
        <v>114.31</v>
      </c>
      <c r="G26" s="47">
        <f t="shared" si="0"/>
        <v>22.862000000000002</v>
      </c>
      <c r="H26" s="18"/>
      <c r="I26" s="18"/>
      <c r="J26" s="46"/>
    </row>
    <row r="27" spans="1:10" x14ac:dyDescent="0.25">
      <c r="A27" s="13" t="s">
        <v>27</v>
      </c>
      <c r="B27" s="14" t="s">
        <v>28</v>
      </c>
      <c r="C27" s="40">
        <v>42552</v>
      </c>
      <c r="D27" s="16" t="s">
        <v>17</v>
      </c>
      <c r="E27" s="13"/>
      <c r="F27" s="47">
        <v>86.85</v>
      </c>
      <c r="G27" s="47">
        <f t="shared" si="0"/>
        <v>17.37</v>
      </c>
      <c r="H27" s="18"/>
      <c r="I27" s="18"/>
      <c r="J27" s="46"/>
    </row>
    <row r="28" spans="1:10" ht="30" x14ac:dyDescent="0.25">
      <c r="A28" s="13" t="s">
        <v>27</v>
      </c>
      <c r="B28" s="14" t="s">
        <v>86</v>
      </c>
      <c r="C28" s="40">
        <v>42552</v>
      </c>
      <c r="D28" s="16" t="s">
        <v>17</v>
      </c>
      <c r="E28" s="13"/>
      <c r="F28" s="47">
        <v>100.85</v>
      </c>
      <c r="G28" s="47">
        <f t="shared" si="0"/>
        <v>20.170000000000002</v>
      </c>
      <c r="H28" s="18"/>
      <c r="I28" s="18"/>
      <c r="J28" s="46"/>
    </row>
    <row r="29" spans="1:10" ht="30" x14ac:dyDescent="0.25">
      <c r="A29" s="13" t="s">
        <v>31</v>
      </c>
      <c r="B29" s="14" t="s">
        <v>32</v>
      </c>
      <c r="C29" s="40">
        <v>42552</v>
      </c>
      <c r="D29" s="16" t="s">
        <v>17</v>
      </c>
      <c r="E29" s="13"/>
      <c r="F29" s="47">
        <v>101.65</v>
      </c>
      <c r="G29" s="47">
        <f t="shared" si="0"/>
        <v>20.330000000000002</v>
      </c>
      <c r="H29" s="18"/>
      <c r="I29" s="18"/>
      <c r="J29" s="46"/>
    </row>
    <row r="30" spans="1:10" ht="30" x14ac:dyDescent="0.25">
      <c r="A30" s="13" t="s">
        <v>31</v>
      </c>
      <c r="B30" s="14" t="s">
        <v>33</v>
      </c>
      <c r="C30" s="40">
        <v>42552</v>
      </c>
      <c r="D30" s="16" t="s">
        <v>17</v>
      </c>
      <c r="E30" s="13"/>
      <c r="F30" s="47">
        <v>102.65</v>
      </c>
      <c r="G30" s="47">
        <f t="shared" si="0"/>
        <v>20.53</v>
      </c>
      <c r="H30" s="18"/>
      <c r="I30" s="18"/>
      <c r="J30" s="46"/>
    </row>
    <row r="31" spans="1:10" ht="30" x14ac:dyDescent="0.25">
      <c r="A31" s="13" t="s">
        <v>31</v>
      </c>
      <c r="B31" s="14" t="s">
        <v>34</v>
      </c>
      <c r="C31" s="40">
        <v>42552</v>
      </c>
      <c r="D31" s="16" t="s">
        <v>17</v>
      </c>
      <c r="E31" s="13"/>
      <c r="F31" s="47">
        <v>101.65</v>
      </c>
      <c r="G31" s="47">
        <f t="shared" si="0"/>
        <v>20.330000000000002</v>
      </c>
      <c r="H31" s="18"/>
      <c r="I31" s="18"/>
      <c r="J31" s="46"/>
    </row>
    <row r="32" spans="1:10" ht="30" x14ac:dyDescent="0.25">
      <c r="A32" s="13" t="s">
        <v>31</v>
      </c>
      <c r="B32" s="14" t="s">
        <v>35</v>
      </c>
      <c r="C32" s="40">
        <v>42552</v>
      </c>
      <c r="D32" s="16" t="s">
        <v>17</v>
      </c>
      <c r="E32" s="13"/>
      <c r="F32" s="47">
        <v>87.65</v>
      </c>
      <c r="G32" s="47">
        <f t="shared" si="0"/>
        <v>17.53</v>
      </c>
      <c r="H32" s="18"/>
      <c r="I32" s="18"/>
      <c r="J32" s="46"/>
    </row>
    <row r="33" spans="1:10" ht="30" x14ac:dyDescent="0.25">
      <c r="A33" s="13" t="s">
        <v>37</v>
      </c>
      <c r="B33" s="14" t="s">
        <v>38</v>
      </c>
      <c r="C33" s="40">
        <v>42552</v>
      </c>
      <c r="D33" s="16" t="s">
        <v>17</v>
      </c>
      <c r="E33" s="13"/>
      <c r="F33" s="47">
        <v>73.58</v>
      </c>
      <c r="G33" s="47">
        <f t="shared" si="0"/>
        <v>14.716000000000001</v>
      </c>
      <c r="H33" s="18"/>
      <c r="I33" s="18"/>
      <c r="J33" s="46"/>
    </row>
    <row r="34" spans="1:10" ht="30" x14ac:dyDescent="0.25">
      <c r="A34" s="13" t="s">
        <v>24</v>
      </c>
      <c r="B34" s="14" t="s">
        <v>87</v>
      </c>
      <c r="C34" s="40">
        <v>42552</v>
      </c>
      <c r="D34" s="16" t="s">
        <v>17</v>
      </c>
      <c r="E34" s="13"/>
      <c r="F34" s="47">
        <v>87.58</v>
      </c>
      <c r="G34" s="47">
        <f>F34*0.2</f>
        <v>17.516000000000002</v>
      </c>
      <c r="H34" s="18"/>
      <c r="I34" s="18"/>
      <c r="J34" s="46"/>
    </row>
    <row r="35" spans="1:10" ht="30" x14ac:dyDescent="0.25">
      <c r="A35" s="13" t="s">
        <v>24</v>
      </c>
      <c r="B35" s="14" t="s">
        <v>38</v>
      </c>
      <c r="C35" s="40">
        <v>42552</v>
      </c>
      <c r="D35" s="16" t="s">
        <v>17</v>
      </c>
      <c r="E35" s="13"/>
      <c r="F35" s="47">
        <v>73.58</v>
      </c>
      <c r="G35" s="47">
        <f t="shared" si="0"/>
        <v>14.716000000000001</v>
      </c>
      <c r="H35" s="18"/>
      <c r="I35" s="18"/>
      <c r="J35" s="46"/>
    </row>
    <row r="36" spans="1:10" ht="30" x14ac:dyDescent="0.25">
      <c r="A36" s="13" t="s">
        <v>39</v>
      </c>
      <c r="B36" s="14" t="s">
        <v>38</v>
      </c>
      <c r="C36" s="40">
        <v>42552</v>
      </c>
      <c r="D36" s="16" t="s">
        <v>17</v>
      </c>
      <c r="E36" s="13"/>
      <c r="F36" s="47">
        <v>73.58</v>
      </c>
      <c r="G36" s="47">
        <f t="shared" si="0"/>
        <v>14.716000000000001</v>
      </c>
      <c r="H36" s="18"/>
      <c r="I36" s="18"/>
      <c r="J36" s="46"/>
    </row>
    <row r="37" spans="1:10" s="26" customFormat="1" ht="30" x14ac:dyDescent="0.25">
      <c r="A37" s="19" t="s">
        <v>80</v>
      </c>
      <c r="B37" s="27" t="s">
        <v>38</v>
      </c>
      <c r="C37" s="40">
        <v>42552</v>
      </c>
      <c r="D37" s="25" t="s">
        <v>17</v>
      </c>
      <c r="E37" s="19"/>
      <c r="F37" s="47">
        <v>73.58</v>
      </c>
      <c r="G37" s="47">
        <f t="shared" si="0"/>
        <v>14.716000000000001</v>
      </c>
      <c r="H37" s="28"/>
      <c r="I37" s="28"/>
      <c r="J37" s="46"/>
    </row>
    <row r="38" spans="1:10" s="26" customFormat="1" ht="30" x14ac:dyDescent="0.25">
      <c r="A38" s="26" t="s">
        <v>81</v>
      </c>
      <c r="B38" s="27" t="s">
        <v>38</v>
      </c>
      <c r="C38" s="40">
        <v>42552</v>
      </c>
      <c r="D38" s="25" t="s">
        <v>78</v>
      </c>
      <c r="E38" s="19"/>
      <c r="F38" s="47">
        <v>7.3579999999999993E-2</v>
      </c>
      <c r="G38" s="47">
        <f t="shared" si="0"/>
        <v>1.4716E-2</v>
      </c>
      <c r="H38" s="28"/>
      <c r="I38" s="28"/>
      <c r="J38" s="46"/>
    </row>
    <row r="39" spans="1:10" ht="30" x14ac:dyDescent="0.25">
      <c r="A39" s="13"/>
      <c r="B39" s="14" t="s">
        <v>40</v>
      </c>
      <c r="C39" s="40">
        <v>42552</v>
      </c>
      <c r="D39" s="16" t="s">
        <v>17</v>
      </c>
      <c r="E39" s="13"/>
      <c r="F39" s="47">
        <v>98.76</v>
      </c>
      <c r="G39" s="47">
        <f t="shared" si="0"/>
        <v>19.752000000000002</v>
      </c>
      <c r="H39" s="18"/>
      <c r="I39" s="18"/>
      <c r="J39" s="46"/>
    </row>
    <row r="40" spans="1:10" x14ac:dyDescent="0.25">
      <c r="A40" s="13" t="s">
        <v>21</v>
      </c>
      <c r="B40" s="14" t="s">
        <v>43</v>
      </c>
      <c r="C40" s="40">
        <v>42552</v>
      </c>
      <c r="D40" s="16" t="s">
        <v>17</v>
      </c>
      <c r="E40" s="13"/>
      <c r="F40" s="47">
        <v>100.31</v>
      </c>
      <c r="G40" s="47">
        <f>F40*0.2</f>
        <v>20.062000000000001</v>
      </c>
      <c r="H40" s="18"/>
      <c r="I40" s="18"/>
      <c r="J40" s="46"/>
    </row>
    <row r="41" spans="1:10" s="35" customFormat="1" x14ac:dyDescent="0.25">
      <c r="A41" s="29" t="s">
        <v>15</v>
      </c>
      <c r="B41" s="30" t="s">
        <v>43</v>
      </c>
      <c r="C41" s="49">
        <v>42552</v>
      </c>
      <c r="D41" s="32" t="s">
        <v>17</v>
      </c>
      <c r="E41" s="29"/>
      <c r="F41" s="50">
        <v>100.31</v>
      </c>
      <c r="G41" s="50">
        <f>F41*0.2</f>
        <v>20.062000000000001</v>
      </c>
      <c r="H41" s="34"/>
      <c r="I41" s="34"/>
      <c r="J41" s="51"/>
    </row>
    <row r="42" spans="1:10" x14ac:dyDescent="0.25">
      <c r="A42" s="13" t="s">
        <v>77</v>
      </c>
      <c r="B42" s="14" t="s">
        <v>43</v>
      </c>
      <c r="C42" s="40">
        <v>42552</v>
      </c>
      <c r="D42" s="16" t="s">
        <v>78</v>
      </c>
      <c r="E42" s="13"/>
      <c r="F42" s="47">
        <f>100.31/1000</f>
        <v>0.10031</v>
      </c>
      <c r="G42" s="47">
        <f>F42*0.2</f>
        <v>2.0062E-2</v>
      </c>
      <c r="H42" s="18"/>
      <c r="I42" s="18"/>
      <c r="J42" s="46"/>
    </row>
    <row r="43" spans="1:10" x14ac:dyDescent="0.25">
      <c r="A43" s="13" t="s">
        <v>48</v>
      </c>
      <c r="B43" s="14" t="s">
        <v>49</v>
      </c>
      <c r="C43" s="40">
        <v>42552</v>
      </c>
      <c r="D43" s="16" t="s">
        <v>50</v>
      </c>
      <c r="E43" s="13"/>
      <c r="F43" s="47">
        <v>2.589127686472819</v>
      </c>
      <c r="G43" s="47">
        <f t="shared" ref="G43:G51" si="1">F43*0.2</f>
        <v>0.51782553729456382</v>
      </c>
      <c r="H43" s="18"/>
      <c r="I43" s="18"/>
      <c r="J43" s="46"/>
    </row>
    <row r="44" spans="1:10" x14ac:dyDescent="0.25">
      <c r="A44" s="13" t="s">
        <v>48</v>
      </c>
      <c r="B44" s="14" t="s">
        <v>51</v>
      </c>
      <c r="C44" s="40">
        <v>42552</v>
      </c>
      <c r="D44" s="16" t="s">
        <v>50</v>
      </c>
      <c r="E44" s="13"/>
      <c r="F44" s="47">
        <v>2.5896333754740835</v>
      </c>
      <c r="G44" s="47">
        <f t="shared" si="1"/>
        <v>0.51792667509481671</v>
      </c>
      <c r="H44" s="18"/>
      <c r="I44" s="18"/>
      <c r="J44" s="46"/>
    </row>
    <row r="45" spans="1:10" x14ac:dyDescent="0.25">
      <c r="A45" s="13" t="s">
        <v>48</v>
      </c>
      <c r="B45" s="14" t="s">
        <v>52</v>
      </c>
      <c r="C45" s="40">
        <v>42552</v>
      </c>
      <c r="D45" s="16" t="s">
        <v>50</v>
      </c>
      <c r="E45" s="13"/>
      <c r="F45" s="47">
        <v>2.6277117572692794</v>
      </c>
      <c r="G45" s="47">
        <f t="shared" si="1"/>
        <v>0.52554235145385586</v>
      </c>
      <c r="H45" s="18"/>
      <c r="I45" s="18"/>
      <c r="J45" s="46"/>
    </row>
    <row r="46" spans="1:10" x14ac:dyDescent="0.25">
      <c r="A46" s="13" t="s">
        <v>48</v>
      </c>
      <c r="B46" s="14" t="s">
        <v>53</v>
      </c>
      <c r="C46" s="40">
        <v>42552</v>
      </c>
      <c r="D46" s="16" t="s">
        <v>50</v>
      </c>
      <c r="E46" s="13"/>
      <c r="F46" s="47">
        <v>2.6556763590391905</v>
      </c>
      <c r="G46" s="47">
        <f t="shared" si="1"/>
        <v>0.53113527180783815</v>
      </c>
      <c r="H46" s="18"/>
      <c r="I46" s="18"/>
      <c r="J46" s="46"/>
    </row>
    <row r="47" spans="1:10" ht="30" x14ac:dyDescent="0.25">
      <c r="A47" s="36" t="s">
        <v>48</v>
      </c>
      <c r="B47" s="37" t="s">
        <v>54</v>
      </c>
      <c r="C47" s="42">
        <v>42552</v>
      </c>
      <c r="D47" s="38" t="s">
        <v>50</v>
      </c>
      <c r="E47" s="36"/>
      <c r="F47" s="48">
        <v>2.656182048040455</v>
      </c>
      <c r="G47" s="48">
        <f t="shared" si="1"/>
        <v>0.53123640960809104</v>
      </c>
      <c r="H47" s="39"/>
      <c r="I47" s="39"/>
      <c r="J47" s="46"/>
    </row>
    <row r="48" spans="1:10" ht="30" x14ac:dyDescent="0.25">
      <c r="A48" s="13" t="s">
        <v>55</v>
      </c>
      <c r="B48" s="14" t="s">
        <v>56</v>
      </c>
      <c r="C48" s="40">
        <v>42552</v>
      </c>
      <c r="D48" s="16" t="s">
        <v>50</v>
      </c>
      <c r="E48" s="13"/>
      <c r="F48" s="47">
        <v>3.099099099099099</v>
      </c>
      <c r="G48" s="47">
        <f t="shared" si="1"/>
        <v>0.61981981981981982</v>
      </c>
      <c r="H48" s="18"/>
      <c r="I48" s="18"/>
      <c r="J48" s="46"/>
    </row>
    <row r="49" spans="1:10" x14ac:dyDescent="0.25">
      <c r="A49" s="13" t="s">
        <v>55</v>
      </c>
      <c r="B49" s="14" t="s">
        <v>57</v>
      </c>
      <c r="C49" s="40">
        <v>42552</v>
      </c>
      <c r="D49" s="16" t="s">
        <v>50</v>
      </c>
      <c r="E49" s="13"/>
      <c r="F49" s="47">
        <v>3.1499613899613901</v>
      </c>
      <c r="G49" s="47">
        <f t="shared" si="1"/>
        <v>0.62999227799227808</v>
      </c>
      <c r="H49" s="18"/>
      <c r="I49" s="18"/>
      <c r="J49" s="46"/>
    </row>
    <row r="50" spans="1:10" x14ac:dyDescent="0.25">
      <c r="A50" s="13" t="s">
        <v>55</v>
      </c>
      <c r="B50" s="14" t="s">
        <v>58</v>
      </c>
      <c r="C50" s="40">
        <v>42552</v>
      </c>
      <c r="D50" s="16" t="s">
        <v>50</v>
      </c>
      <c r="E50" s="13"/>
      <c r="F50" s="47">
        <v>3.2239897039897043</v>
      </c>
      <c r="G50" s="47">
        <f t="shared" si="1"/>
        <v>0.64479794079794095</v>
      </c>
      <c r="H50" s="18"/>
      <c r="I50" s="18"/>
      <c r="J50" s="46"/>
    </row>
    <row r="51" spans="1:10" x14ac:dyDescent="0.25">
      <c r="A51" s="13" t="s">
        <v>55</v>
      </c>
      <c r="B51" s="14" t="s">
        <v>59</v>
      </c>
      <c r="C51" s="40">
        <v>42552</v>
      </c>
      <c r="D51" s="16" t="s">
        <v>50</v>
      </c>
      <c r="E51" s="13"/>
      <c r="F51" s="47">
        <v>3.2245045045045049</v>
      </c>
      <c r="G51" s="47">
        <f t="shared" si="1"/>
        <v>0.64490090090090102</v>
      </c>
      <c r="H51" s="18"/>
      <c r="I51" s="18"/>
      <c r="J51" s="46"/>
    </row>
    <row r="52" spans="1:10" x14ac:dyDescent="0.25">
      <c r="I52" s="17"/>
      <c r="J52" s="17"/>
    </row>
    <row r="53" spans="1:10" x14ac:dyDescent="0.25">
      <c r="I53" s="17"/>
      <c r="J53" s="17"/>
    </row>
    <row r="54" spans="1:10" x14ac:dyDescent="0.25">
      <c r="I54" s="17"/>
      <c r="J54" s="17"/>
    </row>
    <row r="55" spans="1:10" x14ac:dyDescent="0.25">
      <c r="I55" s="17"/>
      <c r="J55" s="17"/>
    </row>
    <row r="56" spans="1:10" x14ac:dyDescent="0.25">
      <c r="I56" s="17"/>
      <c r="J56" s="17"/>
    </row>
    <row r="57" spans="1:10" x14ac:dyDescent="0.25">
      <c r="I57" s="17"/>
      <c r="J57" s="17"/>
    </row>
    <row r="58" spans="1:10" x14ac:dyDescent="0.25">
      <c r="I58" s="17"/>
      <c r="J58" s="17"/>
    </row>
    <row r="59" spans="1:10" x14ac:dyDescent="0.25">
      <c r="I59" s="17"/>
      <c r="J59" s="17"/>
    </row>
    <row r="60" spans="1:10" x14ac:dyDescent="0.25">
      <c r="I60" s="17"/>
      <c r="J60" s="17"/>
    </row>
    <row r="61" spans="1:10" x14ac:dyDescent="0.25">
      <c r="I61" s="17"/>
      <c r="J61" s="17"/>
    </row>
    <row r="62" spans="1:10" x14ac:dyDescent="0.25">
      <c r="I62" s="17"/>
      <c r="J62" s="17"/>
    </row>
    <row r="63" spans="1:10" x14ac:dyDescent="0.25">
      <c r="I63" s="17"/>
      <c r="J63" s="17"/>
    </row>
    <row r="64" spans="1:10" x14ac:dyDescent="0.25">
      <c r="I64" s="17"/>
      <c r="J64" s="17"/>
    </row>
    <row r="65" spans="9:10" x14ac:dyDescent="0.25">
      <c r="I65" s="17"/>
      <c r="J65" s="17"/>
    </row>
    <row r="66" spans="9:10" x14ac:dyDescent="0.25">
      <c r="I66" s="17"/>
      <c r="J66" s="17"/>
    </row>
    <row r="67" spans="9:10" x14ac:dyDescent="0.25">
      <c r="I67" s="17"/>
      <c r="J67" s="17"/>
    </row>
    <row r="68" spans="9:10" x14ac:dyDescent="0.25">
      <c r="I68" s="17"/>
      <c r="J68" s="17"/>
    </row>
    <row r="69" spans="9:10" x14ac:dyDescent="0.25">
      <c r="I69" s="17"/>
      <c r="J69" s="17"/>
    </row>
    <row r="70" spans="9:10" x14ac:dyDescent="0.25">
      <c r="I70" s="17"/>
      <c r="J70" s="17"/>
    </row>
    <row r="71" spans="9:10" x14ac:dyDescent="0.25">
      <c r="I71" s="17"/>
      <c r="J71" s="17"/>
    </row>
    <row r="72" spans="9:10" x14ac:dyDescent="0.25">
      <c r="I72" s="17"/>
      <c r="J72" s="17"/>
    </row>
    <row r="73" spans="9:10" x14ac:dyDescent="0.25">
      <c r="I73" s="17"/>
      <c r="J73" s="17"/>
    </row>
    <row r="74" spans="9:10" x14ac:dyDescent="0.25">
      <c r="I74" s="17"/>
      <c r="J74" s="17"/>
    </row>
    <row r="75" spans="9:10" x14ac:dyDescent="0.25">
      <c r="I75" s="17"/>
      <c r="J75" s="17"/>
    </row>
    <row r="76" spans="9:10" x14ac:dyDescent="0.25">
      <c r="I76" s="17"/>
      <c r="J76" s="17"/>
    </row>
    <row r="77" spans="9:10" x14ac:dyDescent="0.25">
      <c r="I77" s="17"/>
      <c r="J77" s="17"/>
    </row>
    <row r="78" spans="9:10" x14ac:dyDescent="0.25">
      <c r="I78" s="17"/>
      <c r="J78" s="17"/>
    </row>
    <row r="79" spans="9:10" x14ac:dyDescent="0.25">
      <c r="I79" s="17"/>
      <c r="J79" s="17"/>
    </row>
    <row r="80" spans="9:10" x14ac:dyDescent="0.25">
      <c r="I80" s="17"/>
      <c r="J80" s="17"/>
    </row>
    <row r="81" spans="9:10" x14ac:dyDescent="0.25">
      <c r="I81" s="17"/>
      <c r="J81" s="17"/>
    </row>
    <row r="82" spans="9:10" x14ac:dyDescent="0.25">
      <c r="I82" s="17"/>
      <c r="J82" s="17"/>
    </row>
    <row r="83" spans="9:10" x14ac:dyDescent="0.25">
      <c r="I83" s="17"/>
      <c r="J83" s="17"/>
    </row>
    <row r="84" spans="9:10" x14ac:dyDescent="0.25">
      <c r="I84" s="17"/>
      <c r="J84" s="17"/>
    </row>
    <row r="85" spans="9:10" x14ac:dyDescent="0.25">
      <c r="I85" s="17"/>
      <c r="J85" s="17"/>
    </row>
    <row r="86" spans="9:10" x14ac:dyDescent="0.25">
      <c r="I86" s="17"/>
      <c r="J86" s="17"/>
    </row>
    <row r="87" spans="9:10" x14ac:dyDescent="0.25">
      <c r="I87" s="17"/>
      <c r="J87" s="17"/>
    </row>
    <row r="88" spans="9:10" x14ac:dyDescent="0.25">
      <c r="I88" s="17"/>
      <c r="J88" s="17"/>
    </row>
    <row r="89" spans="9:10" x14ac:dyDescent="0.25">
      <c r="I89" s="17"/>
      <c r="J89" s="17"/>
    </row>
    <row r="90" spans="9:10" x14ac:dyDescent="0.25">
      <c r="I90" s="17"/>
      <c r="J90" s="17"/>
    </row>
    <row r="91" spans="9:10" x14ac:dyDescent="0.25">
      <c r="I91" s="17"/>
      <c r="J91" s="17"/>
    </row>
    <row r="92" spans="9:10" x14ac:dyDescent="0.25">
      <c r="I92" s="17"/>
      <c r="J92" s="17"/>
    </row>
    <row r="93" spans="9:10" x14ac:dyDescent="0.25">
      <c r="I93" s="17"/>
      <c r="J93" s="17"/>
    </row>
    <row r="94" spans="9:10" x14ac:dyDescent="0.25">
      <c r="I94" s="17"/>
      <c r="J94" s="17"/>
    </row>
    <row r="95" spans="9:10" x14ac:dyDescent="0.25">
      <c r="I95" s="17"/>
      <c r="J95" s="17"/>
    </row>
    <row r="96" spans="9:10" x14ac:dyDescent="0.25">
      <c r="I96" s="17"/>
      <c r="J96" s="17"/>
    </row>
    <row r="97" spans="9:10" x14ac:dyDescent="0.25">
      <c r="I97" s="17"/>
      <c r="J97" s="17"/>
    </row>
    <row r="98" spans="9:10" x14ac:dyDescent="0.25">
      <c r="I98" s="17"/>
      <c r="J98" s="17"/>
    </row>
    <row r="99" spans="9:10" x14ac:dyDescent="0.25">
      <c r="I99" s="17"/>
      <c r="J99" s="17"/>
    </row>
    <row r="100" spans="9:10" x14ac:dyDescent="0.25">
      <c r="I100" s="17"/>
      <c r="J100" s="17"/>
    </row>
    <row r="101" spans="9:10" x14ac:dyDescent="0.25">
      <c r="I101" s="17"/>
      <c r="J101" s="17"/>
    </row>
    <row r="102" spans="9:10" x14ac:dyDescent="0.25">
      <c r="I102" s="17"/>
      <c r="J102" s="17"/>
    </row>
    <row r="103" spans="9:10" x14ac:dyDescent="0.25">
      <c r="I103" s="17"/>
      <c r="J103" s="17"/>
    </row>
    <row r="104" spans="9:10" x14ac:dyDescent="0.25">
      <c r="I104" s="17"/>
      <c r="J104" s="17"/>
    </row>
    <row r="105" spans="9:10" x14ac:dyDescent="0.25">
      <c r="I105" s="17"/>
      <c r="J105" s="17"/>
    </row>
    <row r="106" spans="9:10" x14ac:dyDescent="0.25">
      <c r="I106" s="17"/>
      <c r="J106" s="17"/>
    </row>
    <row r="107" spans="9:10" x14ac:dyDescent="0.25">
      <c r="I107" s="17"/>
      <c r="J107" s="17"/>
    </row>
    <row r="108" spans="9:10" x14ac:dyDescent="0.25">
      <c r="I108" s="17"/>
      <c r="J108" s="17"/>
    </row>
    <row r="109" spans="9:10" x14ac:dyDescent="0.25">
      <c r="I109" s="17"/>
      <c r="J109" s="17"/>
    </row>
    <row r="110" spans="9:10" x14ac:dyDescent="0.25">
      <c r="I110" s="17"/>
      <c r="J110" s="17"/>
    </row>
    <row r="111" spans="9:10" x14ac:dyDescent="0.25">
      <c r="I111" s="17"/>
      <c r="J111" s="17"/>
    </row>
    <row r="112" spans="9:10" x14ac:dyDescent="0.25">
      <c r="I112" s="17"/>
      <c r="J112" s="17"/>
    </row>
    <row r="113" spans="9:10" x14ac:dyDescent="0.25">
      <c r="I113" s="17"/>
      <c r="J113" s="17"/>
    </row>
    <row r="114" spans="9:10" x14ac:dyDescent="0.25">
      <c r="I114" s="17"/>
      <c r="J114" s="17"/>
    </row>
    <row r="115" spans="9:10" x14ac:dyDescent="0.25">
      <c r="I115" s="17"/>
      <c r="J115" s="17"/>
    </row>
    <row r="116" spans="9:10" x14ac:dyDescent="0.25">
      <c r="I116" s="17"/>
      <c r="J116" s="17"/>
    </row>
    <row r="117" spans="9:10" x14ac:dyDescent="0.25">
      <c r="I117" s="17"/>
      <c r="J117" s="17"/>
    </row>
    <row r="118" spans="9:10" x14ac:dyDescent="0.25">
      <c r="I118" s="17"/>
      <c r="J118" s="17"/>
    </row>
    <row r="119" spans="9:10" x14ac:dyDescent="0.25">
      <c r="I119" s="17"/>
      <c r="J119" s="17"/>
    </row>
    <row r="120" spans="9:10" x14ac:dyDescent="0.25">
      <c r="I120" s="17"/>
      <c r="J120" s="17"/>
    </row>
    <row r="121" spans="9:10" x14ac:dyDescent="0.25">
      <c r="I121" s="17"/>
      <c r="J121" s="17"/>
    </row>
    <row r="122" spans="9:10" x14ac:dyDescent="0.25">
      <c r="I122" s="17"/>
      <c r="J122" s="17"/>
    </row>
    <row r="123" spans="9:10" x14ac:dyDescent="0.25">
      <c r="I123" s="17"/>
      <c r="J123" s="17"/>
    </row>
    <row r="124" spans="9:10" x14ac:dyDescent="0.25">
      <c r="I124" s="17"/>
      <c r="J124" s="17"/>
    </row>
    <row r="125" spans="9:10" x14ac:dyDescent="0.25">
      <c r="I125" s="17"/>
      <c r="J125" s="17"/>
    </row>
    <row r="126" spans="9:10" x14ac:dyDescent="0.25">
      <c r="I126" s="17"/>
      <c r="J126" s="17"/>
    </row>
    <row r="127" spans="9:10" x14ac:dyDescent="0.25">
      <c r="I127" s="17"/>
      <c r="J127" s="17"/>
    </row>
    <row r="128" spans="9:10" x14ac:dyDescent="0.25">
      <c r="I128" s="17"/>
      <c r="J128" s="17"/>
    </row>
    <row r="129" spans="9:10" x14ac:dyDescent="0.25">
      <c r="I129" s="17"/>
      <c r="J129" s="17"/>
    </row>
    <row r="130" spans="9:10" x14ac:dyDescent="0.25">
      <c r="I130" s="17"/>
      <c r="J130" s="17"/>
    </row>
    <row r="131" spans="9:10" x14ac:dyDescent="0.25">
      <c r="I131" s="17"/>
      <c r="J131" s="17"/>
    </row>
    <row r="132" spans="9:10" x14ac:dyDescent="0.25">
      <c r="I132" s="17"/>
      <c r="J132" s="17"/>
    </row>
    <row r="133" spans="9:10" x14ac:dyDescent="0.25">
      <c r="I133" s="17"/>
      <c r="J133" s="17"/>
    </row>
    <row r="134" spans="9:10" x14ac:dyDescent="0.25">
      <c r="I134" s="17"/>
      <c r="J134" s="17"/>
    </row>
    <row r="135" spans="9:10" x14ac:dyDescent="0.25">
      <c r="I135" s="17"/>
      <c r="J135" s="17"/>
    </row>
    <row r="136" spans="9:10" x14ac:dyDescent="0.25">
      <c r="I136" s="17"/>
      <c r="J136" s="17"/>
    </row>
    <row r="137" spans="9:10" x14ac:dyDescent="0.25">
      <c r="I137" s="17"/>
      <c r="J137" s="17"/>
    </row>
    <row r="138" spans="9:10" x14ac:dyDescent="0.25">
      <c r="I138" s="17"/>
      <c r="J138" s="17"/>
    </row>
    <row r="139" spans="9:10" x14ac:dyDescent="0.25">
      <c r="I139" s="17"/>
      <c r="J139" s="17"/>
    </row>
    <row r="140" spans="9:10" x14ac:dyDescent="0.25">
      <c r="I140" s="17"/>
      <c r="J140" s="17"/>
    </row>
    <row r="141" spans="9:10" x14ac:dyDescent="0.25">
      <c r="I141" s="17"/>
      <c r="J141" s="17"/>
    </row>
    <row r="142" spans="9:10" x14ac:dyDescent="0.25">
      <c r="I142" s="17"/>
      <c r="J142" s="17"/>
    </row>
    <row r="143" spans="9:10" x14ac:dyDescent="0.25">
      <c r="I143" s="17"/>
      <c r="J143" s="17"/>
    </row>
    <row r="144" spans="9:10" x14ac:dyDescent="0.25">
      <c r="I144" s="17"/>
      <c r="J144" s="17"/>
    </row>
    <row r="145" spans="9:10" x14ac:dyDescent="0.25">
      <c r="I145" s="17"/>
      <c r="J145" s="17"/>
    </row>
    <row r="146" spans="9:10" x14ac:dyDescent="0.25">
      <c r="I146" s="17"/>
      <c r="J146" s="17"/>
    </row>
    <row r="147" spans="9:10" x14ac:dyDescent="0.25">
      <c r="I147" s="17"/>
      <c r="J147" s="17"/>
    </row>
    <row r="148" spans="9:10" x14ac:dyDescent="0.25">
      <c r="I148" s="17"/>
      <c r="J148" s="17"/>
    </row>
    <row r="149" spans="9:10" x14ac:dyDescent="0.25">
      <c r="I149" s="17"/>
      <c r="J149" s="17"/>
    </row>
    <row r="150" spans="9:10" x14ac:dyDescent="0.25">
      <c r="I150" s="17"/>
      <c r="J150" s="17"/>
    </row>
    <row r="151" spans="9:10" x14ac:dyDescent="0.25">
      <c r="I151" s="17"/>
      <c r="J151" s="17"/>
    </row>
    <row r="152" spans="9:10" x14ac:dyDescent="0.25">
      <c r="I152" s="17"/>
      <c r="J152" s="17"/>
    </row>
    <row r="153" spans="9:10" x14ac:dyDescent="0.25">
      <c r="I153" s="17"/>
      <c r="J153" s="17"/>
    </row>
    <row r="154" spans="9:10" x14ac:dyDescent="0.25">
      <c r="I154" s="17"/>
      <c r="J154" s="17"/>
    </row>
    <row r="155" spans="9:10" x14ac:dyDescent="0.25">
      <c r="I155" s="17"/>
      <c r="J155" s="17"/>
    </row>
    <row r="156" spans="9:10" x14ac:dyDescent="0.25">
      <c r="I156" s="17"/>
      <c r="J156" s="17"/>
    </row>
    <row r="157" spans="9:10" x14ac:dyDescent="0.25">
      <c r="I157" s="17"/>
      <c r="J157" s="17"/>
    </row>
    <row r="158" spans="9:10" x14ac:dyDescent="0.25">
      <c r="I158" s="17"/>
      <c r="J158" s="17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октябрь</vt:lpstr>
      <vt:lpstr>ноябрь</vt:lpstr>
      <vt:lpstr>декабрь</vt:lpstr>
      <vt:lpstr>январь</vt:lpstr>
      <vt:lpstr>февраль</vt:lpstr>
      <vt:lpstr>май</vt:lpstr>
      <vt:lpstr>июнь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SPLAN1</dc:creator>
  <cp:lastModifiedBy>User</cp:lastModifiedBy>
  <cp:lastPrinted>2016-06-30T09:51:11Z</cp:lastPrinted>
  <dcterms:created xsi:type="dcterms:W3CDTF">2015-01-14T13:43:22Z</dcterms:created>
  <dcterms:modified xsi:type="dcterms:W3CDTF">2017-01-14T09:30:50Z</dcterms:modified>
</cp:coreProperties>
</file>